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4240" windowHeight="13740"/>
  </bookViews>
  <sheets>
    <sheet name="C.2" sheetId="24" r:id="rId1"/>
    <sheet name="C.3" sheetId="5" r:id="rId2"/>
    <sheet name="C.4" sheetId="4" r:id="rId3"/>
    <sheet name="C.3.1" sheetId="6" r:id="rId4"/>
    <sheet name="C.4.1" sheetId="7" r:id="rId5"/>
    <sheet name="C.3.2" sheetId="8" r:id="rId6"/>
    <sheet name="C.4.2" sheetId="9" r:id="rId7"/>
    <sheet name="C.3.3" sheetId="10" r:id="rId8"/>
    <sheet name="C.4.3" sheetId="11" r:id="rId9"/>
    <sheet name="C.3.4" sheetId="12" r:id="rId10"/>
    <sheet name="C.4.4" sheetId="13" r:id="rId11"/>
    <sheet name="C.3.5" sheetId="14" r:id="rId12"/>
    <sheet name="C.4.5" sheetId="15" r:id="rId13"/>
    <sheet name="C.3.6" sheetId="16" r:id="rId14"/>
    <sheet name="C.4.6" sheetId="17" r:id="rId15"/>
    <sheet name="C.3.7" sheetId="18" r:id="rId16"/>
    <sheet name="C.4.7" sheetId="19" r:id="rId17"/>
    <sheet name="C.3.8" sheetId="20" r:id="rId18"/>
    <sheet name="C.4.8" sheetId="21" r:id="rId19"/>
    <sheet name="C.3.9" sheetId="22" r:id="rId20"/>
    <sheet name="C.4.9" sheetId="23" r:id="rId21"/>
    <sheet name="B.1" sheetId="25" r:id="rId22"/>
    <sheet name="B.2" sheetId="26" r:id="rId23"/>
    <sheet name="B.2.1" sheetId="27" r:id="rId24"/>
    <sheet name="B.2.2" sheetId="28" r:id="rId25"/>
    <sheet name="B.2.3" sheetId="29" r:id="rId26"/>
    <sheet name="B.2.4" sheetId="30" r:id="rId27"/>
    <sheet name="B.2.5" sheetId="31" r:id="rId28"/>
    <sheet name="B.2.6" sheetId="32" r:id="rId29"/>
    <sheet name="B.2.7" sheetId="33" r:id="rId30"/>
    <sheet name="B.2.8" sheetId="34" r:id="rId31"/>
    <sheet name="B.2.9" sheetId="35" r:id="rId32"/>
  </sheets>
  <definedNames>
    <definedName name="_xlnm._FilterDatabase" localSheetId="1" hidden="1">C.3!$Z$1:$Z$247</definedName>
    <definedName name="_xlnm._FilterDatabase" localSheetId="3" hidden="1">C.3.1!$Z$1:$Z$247</definedName>
    <definedName name="_xlnm._FilterDatabase" localSheetId="5" hidden="1">C.3.2!$Z$1:$Z$247</definedName>
    <definedName name="_xlnm._FilterDatabase" localSheetId="7" hidden="1">C.3.3!$Z$1:$Z$247</definedName>
    <definedName name="_xlnm._FilterDatabase" localSheetId="9" hidden="1">C.3.4!$Z$1:$Z$247</definedName>
    <definedName name="_xlnm._FilterDatabase" localSheetId="11" hidden="1">C.3.5!$Z$1:$Z$247</definedName>
    <definedName name="_xlnm._FilterDatabase" localSheetId="13" hidden="1">C.3.6!$Z$1:$Z$247</definedName>
    <definedName name="_xlnm._FilterDatabase" localSheetId="15" hidden="1">C.3.7!$Z$1:$Z$247</definedName>
    <definedName name="_xlnm._FilterDatabase" localSheetId="17" hidden="1">C.3.8!$Z$1:$Z$247</definedName>
    <definedName name="_xlnm._FilterDatabase" localSheetId="19" hidden="1">C.3.9!$Z$1:$Z$247</definedName>
    <definedName name="_xlnm.Print_Area" localSheetId="21">B.1!$A$1:$O$40</definedName>
  </definedNames>
  <calcPr calcId="145621"/>
</workbook>
</file>

<file path=xl/calcChain.xml><?xml version="1.0" encoding="utf-8"?>
<calcChain xmlns="http://schemas.openxmlformats.org/spreadsheetml/2006/main">
  <c r="M81" i="35" l="1"/>
  <c r="L81" i="35"/>
  <c r="K81" i="35"/>
  <c r="J81" i="35"/>
  <c r="J77" i="35" s="1"/>
  <c r="I81" i="35"/>
  <c r="H81" i="35"/>
  <c r="G81" i="35"/>
  <c r="F81" i="35"/>
  <c r="F77" i="35" s="1"/>
  <c r="E81" i="35"/>
  <c r="M78" i="35"/>
  <c r="L78" i="35"/>
  <c r="K78" i="35"/>
  <c r="K77" i="35" s="1"/>
  <c r="J78" i="35"/>
  <c r="I78" i="35"/>
  <c r="H78" i="35"/>
  <c r="G78" i="35"/>
  <c r="G77" i="35" s="1"/>
  <c r="F78" i="35"/>
  <c r="E78" i="35"/>
  <c r="M77" i="35"/>
  <c r="L77" i="35"/>
  <c r="I77" i="35"/>
  <c r="H77" i="35"/>
  <c r="E77" i="35"/>
  <c r="M73" i="35"/>
  <c r="L73" i="35"/>
  <c r="K73" i="35"/>
  <c r="J73" i="35"/>
  <c r="I73" i="35"/>
  <c r="H73" i="35"/>
  <c r="G73" i="35"/>
  <c r="F73" i="35"/>
  <c r="E73" i="35"/>
  <c r="M68" i="35"/>
  <c r="L68" i="35"/>
  <c r="K68" i="35"/>
  <c r="J68" i="35"/>
  <c r="J64" i="35" s="1"/>
  <c r="I68" i="35"/>
  <c r="H68" i="35"/>
  <c r="G68" i="35"/>
  <c r="F68" i="35"/>
  <c r="F64" i="35" s="1"/>
  <c r="E68" i="35"/>
  <c r="M65" i="35"/>
  <c r="L65" i="35"/>
  <c r="K65" i="35"/>
  <c r="K64" i="35" s="1"/>
  <c r="J65" i="35"/>
  <c r="I65" i="35"/>
  <c r="H65" i="35"/>
  <c r="G65" i="35"/>
  <c r="G64" i="35" s="1"/>
  <c r="F65" i="35"/>
  <c r="E65" i="35"/>
  <c r="M64" i="35"/>
  <c r="L64" i="35"/>
  <c r="I64" i="35"/>
  <c r="H64" i="35"/>
  <c r="E64" i="35"/>
  <c r="M59" i="35"/>
  <c r="L59" i="35"/>
  <c r="K59" i="35"/>
  <c r="J59" i="35"/>
  <c r="I59" i="35"/>
  <c r="H59" i="35"/>
  <c r="G59" i="35"/>
  <c r="F59" i="35"/>
  <c r="E59" i="35"/>
  <c r="M56" i="35"/>
  <c r="L56" i="35"/>
  <c r="K56" i="35"/>
  <c r="J56" i="35"/>
  <c r="J52" i="35" s="1"/>
  <c r="J51" i="35" s="1"/>
  <c r="I56" i="35"/>
  <c r="H56" i="35"/>
  <c r="G56" i="35"/>
  <c r="F56" i="35"/>
  <c r="F52" i="35" s="1"/>
  <c r="F51" i="35" s="1"/>
  <c r="E56" i="35"/>
  <c r="M53" i="35"/>
  <c r="L53" i="35"/>
  <c r="K53" i="35"/>
  <c r="K52" i="35" s="1"/>
  <c r="K51" i="35" s="1"/>
  <c r="J53" i="35"/>
  <c r="I53" i="35"/>
  <c r="H53" i="35"/>
  <c r="G53" i="35"/>
  <c r="G52" i="35" s="1"/>
  <c r="G51" i="35" s="1"/>
  <c r="F53" i="35"/>
  <c r="E53" i="35"/>
  <c r="M52" i="35"/>
  <c r="L52" i="35"/>
  <c r="L51" i="35" s="1"/>
  <c r="I52" i="35"/>
  <c r="H52" i="35"/>
  <c r="H51" i="35" s="1"/>
  <c r="E52" i="35"/>
  <c r="M51" i="35"/>
  <c r="I51" i="35"/>
  <c r="E51" i="35"/>
  <c r="M47" i="35"/>
  <c r="L47" i="35"/>
  <c r="K47" i="35"/>
  <c r="J47" i="35"/>
  <c r="I47" i="35"/>
  <c r="H47" i="35"/>
  <c r="G47" i="35"/>
  <c r="F47" i="35"/>
  <c r="E47" i="35"/>
  <c r="M8" i="35"/>
  <c r="L8" i="35"/>
  <c r="K8" i="35"/>
  <c r="K4" i="35" s="1"/>
  <c r="J8" i="35"/>
  <c r="I8" i="35"/>
  <c r="H8" i="35"/>
  <c r="G8" i="35"/>
  <c r="G4" i="35" s="1"/>
  <c r="F8" i="35"/>
  <c r="E8" i="35"/>
  <c r="M5" i="35"/>
  <c r="L5" i="35"/>
  <c r="L4" i="35" s="1"/>
  <c r="K5" i="35"/>
  <c r="J5" i="35"/>
  <c r="I5" i="35"/>
  <c r="H5" i="35"/>
  <c r="H4" i="35" s="1"/>
  <c r="H92" i="35" s="1"/>
  <c r="G5" i="35"/>
  <c r="F5" i="35"/>
  <c r="E5" i="35"/>
  <c r="M4" i="35"/>
  <c r="M92" i="35" s="1"/>
  <c r="J4" i="35"/>
  <c r="I4" i="35"/>
  <c r="I92" i="35" s="1"/>
  <c r="F4" i="35"/>
  <c r="E4" i="35"/>
  <c r="E92" i="35" s="1"/>
  <c r="M81" i="34"/>
  <c r="L81" i="34"/>
  <c r="K81" i="34"/>
  <c r="K77" i="34" s="1"/>
  <c r="J81" i="34"/>
  <c r="I81" i="34"/>
  <c r="H81" i="34"/>
  <c r="G81" i="34"/>
  <c r="G77" i="34" s="1"/>
  <c r="F81" i="34"/>
  <c r="E81" i="34"/>
  <c r="M78" i="34"/>
  <c r="L78" i="34"/>
  <c r="L77" i="34" s="1"/>
  <c r="K78" i="34"/>
  <c r="J78" i="34"/>
  <c r="I78" i="34"/>
  <c r="H78" i="34"/>
  <c r="H77" i="34" s="1"/>
  <c r="G78" i="34"/>
  <c r="F78" i="34"/>
  <c r="E78" i="34"/>
  <c r="M77" i="34"/>
  <c r="J77" i="34"/>
  <c r="I77" i="34"/>
  <c r="F77" i="34"/>
  <c r="E77" i="34"/>
  <c r="M73" i="34"/>
  <c r="L73" i="34"/>
  <c r="K73" i="34"/>
  <c r="J73" i="34"/>
  <c r="I73" i="34"/>
  <c r="H73" i="34"/>
  <c r="G73" i="34"/>
  <c r="F73" i="34"/>
  <c r="E73" i="34"/>
  <c r="M68" i="34"/>
  <c r="L68" i="34"/>
  <c r="K68" i="34"/>
  <c r="K64" i="34" s="1"/>
  <c r="J68" i="34"/>
  <c r="I68" i="34"/>
  <c r="H68" i="34"/>
  <c r="G68" i="34"/>
  <c r="G64" i="34" s="1"/>
  <c r="F68" i="34"/>
  <c r="E68" i="34"/>
  <c r="M65" i="34"/>
  <c r="L65" i="34"/>
  <c r="L64" i="34" s="1"/>
  <c r="K65" i="34"/>
  <c r="J65" i="34"/>
  <c r="I65" i="34"/>
  <c r="H65" i="34"/>
  <c r="H64" i="34" s="1"/>
  <c r="G65" i="34"/>
  <c r="F65" i="34"/>
  <c r="E65" i="34"/>
  <c r="M64" i="34"/>
  <c r="J64" i="34"/>
  <c r="I64" i="34"/>
  <c r="F64" i="34"/>
  <c r="E64" i="34"/>
  <c r="M59" i="34"/>
  <c r="L59" i="34"/>
  <c r="K59" i="34"/>
  <c r="J59" i="34"/>
  <c r="I59" i="34"/>
  <c r="H59" i="34"/>
  <c r="G59" i="34"/>
  <c r="F59" i="34"/>
  <c r="E59" i="34"/>
  <c r="M56" i="34"/>
  <c r="L56" i="34"/>
  <c r="K56" i="34"/>
  <c r="K52" i="34" s="1"/>
  <c r="K51" i="34" s="1"/>
  <c r="J56" i="34"/>
  <c r="I56" i="34"/>
  <c r="H56" i="34"/>
  <c r="G56" i="34"/>
  <c r="G52" i="34" s="1"/>
  <c r="G51" i="34" s="1"/>
  <c r="F56" i="34"/>
  <c r="E56" i="34"/>
  <c r="M53" i="34"/>
  <c r="L53" i="34"/>
  <c r="L52" i="34" s="1"/>
  <c r="L51" i="34" s="1"/>
  <c r="K53" i="34"/>
  <c r="J53" i="34"/>
  <c r="I53" i="34"/>
  <c r="H53" i="34"/>
  <c r="H52" i="34" s="1"/>
  <c r="H51" i="34" s="1"/>
  <c r="G53" i="34"/>
  <c r="F53" i="34"/>
  <c r="E53" i="34"/>
  <c r="M52" i="34"/>
  <c r="M51" i="34" s="1"/>
  <c r="J52" i="34"/>
  <c r="I52" i="34"/>
  <c r="I51" i="34" s="1"/>
  <c r="F52" i="34"/>
  <c r="E52" i="34"/>
  <c r="E51" i="34" s="1"/>
  <c r="J51" i="34"/>
  <c r="F51" i="34"/>
  <c r="M47" i="34"/>
  <c r="L47" i="34"/>
  <c r="K47" i="34"/>
  <c r="K4" i="34" s="1"/>
  <c r="K92" i="34" s="1"/>
  <c r="J47" i="34"/>
  <c r="I47" i="34"/>
  <c r="H47" i="34"/>
  <c r="G47" i="34"/>
  <c r="G4" i="34" s="1"/>
  <c r="G92" i="34" s="1"/>
  <c r="F47" i="34"/>
  <c r="E47" i="34"/>
  <c r="M8" i="34"/>
  <c r="L8" i="34"/>
  <c r="L4" i="34" s="1"/>
  <c r="L92" i="34" s="1"/>
  <c r="K8" i="34"/>
  <c r="J8" i="34"/>
  <c r="I8" i="34"/>
  <c r="H8" i="34"/>
  <c r="H4" i="34" s="1"/>
  <c r="H92" i="34" s="1"/>
  <c r="G8" i="34"/>
  <c r="F8" i="34"/>
  <c r="E8" i="34"/>
  <c r="M5" i="34"/>
  <c r="M4" i="34" s="1"/>
  <c r="M92" i="34" s="1"/>
  <c r="L5" i="34"/>
  <c r="K5" i="34"/>
  <c r="J5" i="34"/>
  <c r="I5" i="34"/>
  <c r="I4" i="34" s="1"/>
  <c r="I92" i="34" s="1"/>
  <c r="H5" i="34"/>
  <c r="G5" i="34"/>
  <c r="F5" i="34"/>
  <c r="E5" i="34"/>
  <c r="E4" i="34" s="1"/>
  <c r="E92" i="34" s="1"/>
  <c r="J4" i="34"/>
  <c r="J92" i="34" s="1"/>
  <c r="F4" i="34"/>
  <c r="F92" i="34" s="1"/>
  <c r="M81" i="33"/>
  <c r="L81" i="33"/>
  <c r="L77" i="33" s="1"/>
  <c r="K81" i="33"/>
  <c r="J81" i="33"/>
  <c r="I81" i="33"/>
  <c r="H81" i="33"/>
  <c r="H77" i="33" s="1"/>
  <c r="G81" i="33"/>
  <c r="F81" i="33"/>
  <c r="E81" i="33"/>
  <c r="M78" i="33"/>
  <c r="M77" i="33" s="1"/>
  <c r="L78" i="33"/>
  <c r="K78" i="33"/>
  <c r="J78" i="33"/>
  <c r="I78" i="33"/>
  <c r="I77" i="33" s="1"/>
  <c r="H78" i="33"/>
  <c r="G78" i="33"/>
  <c r="F78" i="33"/>
  <c r="E78" i="33"/>
  <c r="E77" i="33" s="1"/>
  <c r="K77" i="33"/>
  <c r="J77" i="33"/>
  <c r="G77" i="33"/>
  <c r="F77" i="33"/>
  <c r="M73" i="33"/>
  <c r="L73" i="33"/>
  <c r="K73" i="33"/>
  <c r="J73" i="33"/>
  <c r="I73" i="33"/>
  <c r="H73" i="33"/>
  <c r="G73" i="33"/>
  <c r="F73" i="33"/>
  <c r="E73" i="33"/>
  <c r="M68" i="33"/>
  <c r="L68" i="33"/>
  <c r="L64" i="33" s="1"/>
  <c r="K68" i="33"/>
  <c r="J68" i="33"/>
  <c r="I68" i="33"/>
  <c r="H68" i="33"/>
  <c r="H64" i="33" s="1"/>
  <c r="G68" i="33"/>
  <c r="F68" i="33"/>
  <c r="E68" i="33"/>
  <c r="M65" i="33"/>
  <c r="M64" i="33" s="1"/>
  <c r="L65" i="33"/>
  <c r="K65" i="33"/>
  <c r="J65" i="33"/>
  <c r="I65" i="33"/>
  <c r="I64" i="33" s="1"/>
  <c r="H65" i="33"/>
  <c r="G65" i="33"/>
  <c r="F65" i="33"/>
  <c r="E65" i="33"/>
  <c r="E64" i="33" s="1"/>
  <c r="K64" i="33"/>
  <c r="J64" i="33"/>
  <c r="G64" i="33"/>
  <c r="F64" i="33"/>
  <c r="M59" i="33"/>
  <c r="L59" i="33"/>
  <c r="K59" i="33"/>
  <c r="J59" i="33"/>
  <c r="I59" i="33"/>
  <c r="H59" i="33"/>
  <c r="G59" i="33"/>
  <c r="F59" i="33"/>
  <c r="E59" i="33"/>
  <c r="M56" i="33"/>
  <c r="L56" i="33"/>
  <c r="L52" i="33" s="1"/>
  <c r="L51" i="33" s="1"/>
  <c r="K56" i="33"/>
  <c r="J56" i="33"/>
  <c r="I56" i="33"/>
  <c r="H56" i="33"/>
  <c r="H52" i="33" s="1"/>
  <c r="H51" i="33" s="1"/>
  <c r="G56" i="33"/>
  <c r="F56" i="33"/>
  <c r="E56" i="33"/>
  <c r="M53" i="33"/>
  <c r="M52" i="33" s="1"/>
  <c r="M51" i="33" s="1"/>
  <c r="L53" i="33"/>
  <c r="K53" i="33"/>
  <c r="J53" i="33"/>
  <c r="I53" i="33"/>
  <c r="I52" i="33" s="1"/>
  <c r="I51" i="33" s="1"/>
  <c r="H53" i="33"/>
  <c r="G53" i="33"/>
  <c r="F53" i="33"/>
  <c r="E53" i="33"/>
  <c r="E52" i="33" s="1"/>
  <c r="E51" i="33" s="1"/>
  <c r="K52" i="33"/>
  <c r="J52" i="33"/>
  <c r="J51" i="33" s="1"/>
  <c r="G52" i="33"/>
  <c r="F52" i="33"/>
  <c r="F51" i="33" s="1"/>
  <c r="K51" i="33"/>
  <c r="G51" i="33"/>
  <c r="M47" i="33"/>
  <c r="L47" i="33"/>
  <c r="L4" i="33" s="1"/>
  <c r="L92" i="33" s="1"/>
  <c r="K47" i="33"/>
  <c r="J47" i="33"/>
  <c r="I47" i="33"/>
  <c r="H47" i="33"/>
  <c r="H4" i="33" s="1"/>
  <c r="G47" i="33"/>
  <c r="F47" i="33"/>
  <c r="E47" i="33"/>
  <c r="M8" i="33"/>
  <c r="M4" i="33" s="1"/>
  <c r="M92" i="33" s="1"/>
  <c r="L8" i="33"/>
  <c r="K8" i="33"/>
  <c r="J8" i="33"/>
  <c r="I8" i="33"/>
  <c r="I4" i="33" s="1"/>
  <c r="I92" i="33" s="1"/>
  <c r="H8" i="33"/>
  <c r="G8" i="33"/>
  <c r="F8" i="33"/>
  <c r="E8" i="33"/>
  <c r="E4" i="33" s="1"/>
  <c r="E92" i="33" s="1"/>
  <c r="M5" i="33"/>
  <c r="L5" i="33"/>
  <c r="K5" i="33"/>
  <c r="J5" i="33"/>
  <c r="J4" i="33" s="1"/>
  <c r="J92" i="33" s="1"/>
  <c r="I5" i="33"/>
  <c r="H5" i="33"/>
  <c r="G5" i="33"/>
  <c r="F5" i="33"/>
  <c r="F4" i="33" s="1"/>
  <c r="F92" i="33" s="1"/>
  <c r="E5" i="33"/>
  <c r="K4" i="33"/>
  <c r="K92" i="33" s="1"/>
  <c r="G4" i="33"/>
  <c r="G92" i="33" s="1"/>
  <c r="M81" i="32"/>
  <c r="M77" i="32" s="1"/>
  <c r="L81" i="32"/>
  <c r="K81" i="32"/>
  <c r="J81" i="32"/>
  <c r="I81" i="32"/>
  <c r="I77" i="32" s="1"/>
  <c r="H81" i="32"/>
  <c r="G81" i="32"/>
  <c r="F81" i="32"/>
  <c r="E81" i="32"/>
  <c r="E77" i="32" s="1"/>
  <c r="M78" i="32"/>
  <c r="L78" i="32"/>
  <c r="K78" i="32"/>
  <c r="J78" i="32"/>
  <c r="J77" i="32" s="1"/>
  <c r="I78" i="32"/>
  <c r="H78" i="32"/>
  <c r="G78" i="32"/>
  <c r="F78" i="32"/>
  <c r="F77" i="32" s="1"/>
  <c r="E78" i="32"/>
  <c r="L77" i="32"/>
  <c r="K77" i="32"/>
  <c r="H77" i="32"/>
  <c r="G77" i="32"/>
  <c r="M73" i="32"/>
  <c r="L73" i="32"/>
  <c r="K73" i="32"/>
  <c r="J73" i="32"/>
  <c r="I73" i="32"/>
  <c r="H73" i="32"/>
  <c r="G73" i="32"/>
  <c r="F73" i="32"/>
  <c r="E73" i="32"/>
  <c r="M68" i="32"/>
  <c r="M64" i="32" s="1"/>
  <c r="L68" i="32"/>
  <c r="K68" i="32"/>
  <c r="J68" i="32"/>
  <c r="I68" i="32"/>
  <c r="I64" i="32" s="1"/>
  <c r="H68" i="32"/>
  <c r="G68" i="32"/>
  <c r="F68" i="32"/>
  <c r="E68" i="32"/>
  <c r="E64" i="32" s="1"/>
  <c r="M65" i="32"/>
  <c r="L65" i="32"/>
  <c r="K65" i="32"/>
  <c r="J65" i="32"/>
  <c r="J64" i="32" s="1"/>
  <c r="I65" i="32"/>
  <c r="H65" i="32"/>
  <c r="G65" i="32"/>
  <c r="F65" i="32"/>
  <c r="F64" i="32" s="1"/>
  <c r="E65" i="32"/>
  <c r="L64" i="32"/>
  <c r="K64" i="32"/>
  <c r="H64" i="32"/>
  <c r="G64" i="32"/>
  <c r="M59" i="32"/>
  <c r="L59" i="32"/>
  <c r="K59" i="32"/>
  <c r="J59" i="32"/>
  <c r="I59" i="32"/>
  <c r="H59" i="32"/>
  <c r="G59" i="32"/>
  <c r="F59" i="32"/>
  <c r="E59" i="32"/>
  <c r="M56" i="32"/>
  <c r="M52" i="32" s="1"/>
  <c r="M51" i="32" s="1"/>
  <c r="L56" i="32"/>
  <c r="K56" i="32"/>
  <c r="J56" i="32"/>
  <c r="I56" i="32"/>
  <c r="I52" i="32" s="1"/>
  <c r="I51" i="32" s="1"/>
  <c r="H56" i="32"/>
  <c r="G56" i="32"/>
  <c r="F56" i="32"/>
  <c r="E56" i="32"/>
  <c r="E52" i="32" s="1"/>
  <c r="E51" i="32" s="1"/>
  <c r="M53" i="32"/>
  <c r="L53" i="32"/>
  <c r="K53" i="32"/>
  <c r="J53" i="32"/>
  <c r="J52" i="32" s="1"/>
  <c r="J51" i="32" s="1"/>
  <c r="I53" i="32"/>
  <c r="H53" i="32"/>
  <c r="G53" i="32"/>
  <c r="F53" i="32"/>
  <c r="F52" i="32" s="1"/>
  <c r="F51" i="32" s="1"/>
  <c r="E53" i="32"/>
  <c r="L52" i="32"/>
  <c r="K52" i="32"/>
  <c r="K51" i="32" s="1"/>
  <c r="H52" i="32"/>
  <c r="G52" i="32"/>
  <c r="G51" i="32" s="1"/>
  <c r="L51" i="32"/>
  <c r="H51" i="32"/>
  <c r="M47" i="32"/>
  <c r="M4" i="32" s="1"/>
  <c r="L47" i="32"/>
  <c r="K47" i="32"/>
  <c r="J47" i="32"/>
  <c r="I47" i="32"/>
  <c r="I4" i="32" s="1"/>
  <c r="H47" i="32"/>
  <c r="G47" i="32"/>
  <c r="F47" i="32"/>
  <c r="E47" i="32"/>
  <c r="E4" i="32" s="1"/>
  <c r="M8" i="32"/>
  <c r="L8" i="32"/>
  <c r="K8" i="32"/>
  <c r="J8" i="32"/>
  <c r="I8" i="32"/>
  <c r="H8" i="32"/>
  <c r="G8" i="32"/>
  <c r="F8" i="32"/>
  <c r="E8" i="32"/>
  <c r="M5" i="32"/>
  <c r="L5" i="32"/>
  <c r="K5" i="32"/>
  <c r="K4" i="32" s="1"/>
  <c r="K92" i="32" s="1"/>
  <c r="J5" i="32"/>
  <c r="J4" i="32" s="1"/>
  <c r="I5" i="32"/>
  <c r="H5" i="32"/>
  <c r="G5" i="32"/>
  <c r="G4" i="32" s="1"/>
  <c r="G92" i="32" s="1"/>
  <c r="F5" i="32"/>
  <c r="F4" i="32" s="1"/>
  <c r="E5" i="32"/>
  <c r="L4" i="32"/>
  <c r="L92" i="32" s="1"/>
  <c r="H4" i="32"/>
  <c r="H92" i="32" s="1"/>
  <c r="M81" i="31"/>
  <c r="L81" i="31"/>
  <c r="K81" i="31"/>
  <c r="J81" i="31"/>
  <c r="J77" i="31" s="1"/>
  <c r="I81" i="31"/>
  <c r="H81" i="31"/>
  <c r="G81" i="31"/>
  <c r="F81" i="31"/>
  <c r="F77" i="31" s="1"/>
  <c r="E81" i="31"/>
  <c r="M78" i="31"/>
  <c r="L78" i="31"/>
  <c r="K78" i="31"/>
  <c r="K77" i="31" s="1"/>
  <c r="J78" i="31"/>
  <c r="I78" i="31"/>
  <c r="H78" i="31"/>
  <c r="G78" i="31"/>
  <c r="G77" i="31" s="1"/>
  <c r="F78" i="31"/>
  <c r="E78" i="31"/>
  <c r="M77" i="31"/>
  <c r="L77" i="31"/>
  <c r="I77" i="31"/>
  <c r="H77" i="31"/>
  <c r="E77" i="31"/>
  <c r="M73" i="31"/>
  <c r="L73" i="31"/>
  <c r="K73" i="31"/>
  <c r="J73" i="31"/>
  <c r="I73" i="31"/>
  <c r="H73" i="31"/>
  <c r="G73" i="31"/>
  <c r="F73" i="31"/>
  <c r="E73" i="31"/>
  <c r="M68" i="31"/>
  <c r="L68" i="31"/>
  <c r="K68" i="31"/>
  <c r="J68" i="31"/>
  <c r="J64" i="31" s="1"/>
  <c r="I68" i="31"/>
  <c r="H68" i="31"/>
  <c r="G68" i="31"/>
  <c r="F68" i="31"/>
  <c r="F64" i="31" s="1"/>
  <c r="E68" i="31"/>
  <c r="M65" i="31"/>
  <c r="L65" i="31"/>
  <c r="K65" i="31"/>
  <c r="K64" i="31" s="1"/>
  <c r="J65" i="31"/>
  <c r="I65" i="31"/>
  <c r="H65" i="31"/>
  <c r="G65" i="31"/>
  <c r="G64" i="31" s="1"/>
  <c r="F65" i="31"/>
  <c r="E65" i="31"/>
  <c r="M64" i="31"/>
  <c r="L64" i="31"/>
  <c r="I64" i="31"/>
  <c r="H64" i="31"/>
  <c r="E64" i="31"/>
  <c r="M59" i="31"/>
  <c r="L59" i="31"/>
  <c r="K59" i="31"/>
  <c r="J59" i="31"/>
  <c r="I59" i="31"/>
  <c r="H59" i="31"/>
  <c r="G59" i="31"/>
  <c r="F59" i="31"/>
  <c r="E59" i="31"/>
  <c r="M56" i="31"/>
  <c r="L56" i="31"/>
  <c r="K56" i="31"/>
  <c r="J56" i="31"/>
  <c r="J52" i="31" s="1"/>
  <c r="J51" i="31" s="1"/>
  <c r="I56" i="31"/>
  <c r="H56" i="31"/>
  <c r="G56" i="31"/>
  <c r="F56" i="31"/>
  <c r="F52" i="31" s="1"/>
  <c r="F51" i="31" s="1"/>
  <c r="E56" i="31"/>
  <c r="M53" i="31"/>
  <c r="L53" i="31"/>
  <c r="K53" i="31"/>
  <c r="K52" i="31" s="1"/>
  <c r="K51" i="31" s="1"/>
  <c r="J53" i="31"/>
  <c r="I53" i="31"/>
  <c r="H53" i="31"/>
  <c r="G53" i="31"/>
  <c r="G52" i="31" s="1"/>
  <c r="G51" i="31" s="1"/>
  <c r="F53" i="31"/>
  <c r="E53" i="31"/>
  <c r="M52" i="31"/>
  <c r="L52" i="31"/>
  <c r="L51" i="31" s="1"/>
  <c r="I52" i="31"/>
  <c r="H52" i="31"/>
  <c r="H51" i="31" s="1"/>
  <c r="E52" i="31"/>
  <c r="M51" i="31"/>
  <c r="I51" i="31"/>
  <c r="E51" i="31"/>
  <c r="M47" i="31"/>
  <c r="L47" i="31"/>
  <c r="K47" i="31"/>
  <c r="J47" i="31"/>
  <c r="I47" i="31"/>
  <c r="H47" i="31"/>
  <c r="G47" i="31"/>
  <c r="F47" i="31"/>
  <c r="E47" i="31"/>
  <c r="M8" i="31"/>
  <c r="L8" i="31"/>
  <c r="K8" i="31"/>
  <c r="K4" i="31" s="1"/>
  <c r="K92" i="31" s="1"/>
  <c r="J8" i="31"/>
  <c r="I8" i="31"/>
  <c r="H8" i="31"/>
  <c r="G8" i="31"/>
  <c r="G4" i="31" s="1"/>
  <c r="G92" i="31" s="1"/>
  <c r="F8" i="31"/>
  <c r="E8" i="31"/>
  <c r="M5" i="31"/>
  <c r="L5" i="31"/>
  <c r="L4" i="31" s="1"/>
  <c r="L92" i="31" s="1"/>
  <c r="K5" i="31"/>
  <c r="J5" i="31"/>
  <c r="J4" i="31" s="1"/>
  <c r="J92" i="31" s="1"/>
  <c r="I5" i="31"/>
  <c r="H5" i="31"/>
  <c r="H4" i="31" s="1"/>
  <c r="H92" i="31" s="1"/>
  <c r="G5" i="31"/>
  <c r="F5" i="31"/>
  <c r="F4" i="31" s="1"/>
  <c r="F92" i="31" s="1"/>
  <c r="E5" i="31"/>
  <c r="M4" i="31"/>
  <c r="M92" i="31" s="1"/>
  <c r="I4" i="31"/>
  <c r="I92" i="31" s="1"/>
  <c r="E4" i="31"/>
  <c r="E92" i="31" s="1"/>
  <c r="M81" i="30"/>
  <c r="L81" i="30"/>
  <c r="K81" i="30"/>
  <c r="K77" i="30" s="1"/>
  <c r="J81" i="30"/>
  <c r="I81" i="30"/>
  <c r="H81" i="30"/>
  <c r="G81" i="30"/>
  <c r="G77" i="30" s="1"/>
  <c r="F81" i="30"/>
  <c r="E81" i="30"/>
  <c r="M78" i="30"/>
  <c r="L78" i="30"/>
  <c r="L77" i="30" s="1"/>
  <c r="K78" i="30"/>
  <c r="J78" i="30"/>
  <c r="I78" i="30"/>
  <c r="H78" i="30"/>
  <c r="H77" i="30" s="1"/>
  <c r="G78" i="30"/>
  <c r="F78" i="30"/>
  <c r="E78" i="30"/>
  <c r="M77" i="30"/>
  <c r="J77" i="30"/>
  <c r="I77" i="30"/>
  <c r="F77" i="30"/>
  <c r="E77" i="30"/>
  <c r="M73" i="30"/>
  <c r="L73" i="30"/>
  <c r="K73" i="30"/>
  <c r="J73" i="30"/>
  <c r="I73" i="30"/>
  <c r="H73" i="30"/>
  <c r="G73" i="30"/>
  <c r="F73" i="30"/>
  <c r="E73" i="30"/>
  <c r="M68" i="30"/>
  <c r="L68" i="30"/>
  <c r="K68" i="30"/>
  <c r="K64" i="30" s="1"/>
  <c r="J68" i="30"/>
  <c r="I68" i="30"/>
  <c r="H68" i="30"/>
  <c r="G68" i="30"/>
  <c r="G64" i="30" s="1"/>
  <c r="F68" i="30"/>
  <c r="E68" i="30"/>
  <c r="M65" i="30"/>
  <c r="L65" i="30"/>
  <c r="L64" i="30" s="1"/>
  <c r="K65" i="30"/>
  <c r="J65" i="30"/>
  <c r="I65" i="30"/>
  <c r="H65" i="30"/>
  <c r="H64" i="30" s="1"/>
  <c r="G65" i="30"/>
  <c r="F65" i="30"/>
  <c r="E65" i="30"/>
  <c r="M64" i="30"/>
  <c r="J64" i="30"/>
  <c r="I64" i="30"/>
  <c r="F64" i="30"/>
  <c r="E64" i="30"/>
  <c r="M59" i="30"/>
  <c r="L59" i="30"/>
  <c r="K59" i="30"/>
  <c r="J59" i="30"/>
  <c r="I59" i="30"/>
  <c r="H59" i="30"/>
  <c r="G59" i="30"/>
  <c r="F59" i="30"/>
  <c r="E59" i="30"/>
  <c r="M56" i="30"/>
  <c r="L56" i="30"/>
  <c r="K56" i="30"/>
  <c r="K52" i="30" s="1"/>
  <c r="K51" i="30" s="1"/>
  <c r="J56" i="30"/>
  <c r="I56" i="30"/>
  <c r="H56" i="30"/>
  <c r="G56" i="30"/>
  <c r="G52" i="30" s="1"/>
  <c r="G51" i="30" s="1"/>
  <c r="F56" i="30"/>
  <c r="E56" i="30"/>
  <c r="M53" i="30"/>
  <c r="L53" i="30"/>
  <c r="L52" i="30" s="1"/>
  <c r="L51" i="30" s="1"/>
  <c r="K53" i="30"/>
  <c r="J53" i="30"/>
  <c r="J52" i="30" s="1"/>
  <c r="J51" i="30" s="1"/>
  <c r="I53" i="30"/>
  <c r="H53" i="30"/>
  <c r="H52" i="30" s="1"/>
  <c r="H51" i="30" s="1"/>
  <c r="G53" i="30"/>
  <c r="F53" i="30"/>
  <c r="F52" i="30" s="1"/>
  <c r="F51" i="30" s="1"/>
  <c r="E53" i="30"/>
  <c r="M52" i="30"/>
  <c r="M51" i="30" s="1"/>
  <c r="I52" i="30"/>
  <c r="I51" i="30" s="1"/>
  <c r="E52" i="30"/>
  <c r="E51" i="30" s="1"/>
  <c r="M47" i="30"/>
  <c r="L47" i="30"/>
  <c r="K47" i="30"/>
  <c r="J47" i="30"/>
  <c r="I47" i="30"/>
  <c r="H47" i="30"/>
  <c r="G47" i="30"/>
  <c r="F47" i="30"/>
  <c r="E47" i="30"/>
  <c r="M8" i="30"/>
  <c r="L8" i="30"/>
  <c r="K8" i="30"/>
  <c r="J8" i="30"/>
  <c r="I8" i="30"/>
  <c r="H8" i="30"/>
  <c r="G8" i="30"/>
  <c r="F8" i="30"/>
  <c r="E8" i="30"/>
  <c r="M5" i="30"/>
  <c r="M4" i="30" s="1"/>
  <c r="M92" i="30" s="1"/>
  <c r="L5" i="30"/>
  <c r="K5" i="30"/>
  <c r="J5" i="30"/>
  <c r="I5" i="30"/>
  <c r="I4" i="30" s="1"/>
  <c r="I92" i="30" s="1"/>
  <c r="H5" i="30"/>
  <c r="G5" i="30"/>
  <c r="F5" i="30"/>
  <c r="E5" i="30"/>
  <c r="E4" i="30" s="1"/>
  <c r="E92" i="30" s="1"/>
  <c r="L4" i="30"/>
  <c r="K4" i="30"/>
  <c r="K92" i="30" s="1"/>
  <c r="J4" i="30"/>
  <c r="J92" i="30" s="1"/>
  <c r="H4" i="30"/>
  <c r="H92" i="30" s="1"/>
  <c r="G4" i="30"/>
  <c r="F4" i="30"/>
  <c r="F92" i="30" s="1"/>
  <c r="M81" i="29"/>
  <c r="L81" i="29"/>
  <c r="K81" i="29"/>
  <c r="J81" i="29"/>
  <c r="I81" i="29"/>
  <c r="H81" i="29"/>
  <c r="G81" i="29"/>
  <c r="F81" i="29"/>
  <c r="E81" i="29"/>
  <c r="M78" i="29"/>
  <c r="L78" i="29"/>
  <c r="K78" i="29"/>
  <c r="J78" i="29"/>
  <c r="I78" i="29"/>
  <c r="H78" i="29"/>
  <c r="G78" i="29"/>
  <c r="F78" i="29"/>
  <c r="E78" i="29"/>
  <c r="M77" i="29"/>
  <c r="L77" i="29"/>
  <c r="K77" i="29"/>
  <c r="J77" i="29"/>
  <c r="I77" i="29"/>
  <c r="H77" i="29"/>
  <c r="G77" i="29"/>
  <c r="F77" i="29"/>
  <c r="E77" i="29"/>
  <c r="M73" i="29"/>
  <c r="L73" i="29"/>
  <c r="K73" i="29"/>
  <c r="J73" i="29"/>
  <c r="I73" i="29"/>
  <c r="H73" i="29"/>
  <c r="G73" i="29"/>
  <c r="F73" i="29"/>
  <c r="E73" i="29"/>
  <c r="M68" i="29"/>
  <c r="L68" i="29"/>
  <c r="K68" i="29"/>
  <c r="J68" i="29"/>
  <c r="I68" i="29"/>
  <c r="H68" i="29"/>
  <c r="G68" i="29"/>
  <c r="F68" i="29"/>
  <c r="E68" i="29"/>
  <c r="M65" i="29"/>
  <c r="L65" i="29"/>
  <c r="L64" i="29" s="1"/>
  <c r="K65" i="29"/>
  <c r="K64" i="29" s="1"/>
  <c r="J65" i="29"/>
  <c r="I65" i="29"/>
  <c r="H65" i="29"/>
  <c r="H64" i="29" s="1"/>
  <c r="G65" i="29"/>
  <c r="G64" i="29" s="1"/>
  <c r="F65" i="29"/>
  <c r="E65" i="29"/>
  <c r="M64" i="29"/>
  <c r="J64" i="29"/>
  <c r="I64" i="29"/>
  <c r="F64" i="29"/>
  <c r="E64" i="29"/>
  <c r="M59" i="29"/>
  <c r="L59" i="29"/>
  <c r="K59" i="29"/>
  <c r="J59" i="29"/>
  <c r="I59" i="29"/>
  <c r="H59" i="29"/>
  <c r="G59" i="29"/>
  <c r="F59" i="29"/>
  <c r="E59" i="29"/>
  <c r="M56" i="29"/>
  <c r="L56" i="29"/>
  <c r="K56" i="29"/>
  <c r="J56" i="29"/>
  <c r="I56" i="29"/>
  <c r="H56" i="29"/>
  <c r="G56" i="29"/>
  <c r="F56" i="29"/>
  <c r="E56" i="29"/>
  <c r="M53" i="29"/>
  <c r="L53" i="29"/>
  <c r="L52" i="29" s="1"/>
  <c r="L51" i="29" s="1"/>
  <c r="K53" i="29"/>
  <c r="K52" i="29" s="1"/>
  <c r="K51" i="29" s="1"/>
  <c r="J53" i="29"/>
  <c r="I53" i="29"/>
  <c r="H53" i="29"/>
  <c r="H52" i="29" s="1"/>
  <c r="H51" i="29" s="1"/>
  <c r="G53" i="29"/>
  <c r="G52" i="29" s="1"/>
  <c r="G51" i="29" s="1"/>
  <c r="F53" i="29"/>
  <c r="E53" i="29"/>
  <c r="M52" i="29"/>
  <c r="M51" i="29" s="1"/>
  <c r="J52" i="29"/>
  <c r="I52" i="29"/>
  <c r="I51" i="29" s="1"/>
  <c r="F52" i="29"/>
  <c r="E52" i="29"/>
  <c r="J51" i="29"/>
  <c r="F51" i="29"/>
  <c r="E51" i="29"/>
  <c r="M47" i="29"/>
  <c r="L47" i="29"/>
  <c r="K47" i="29"/>
  <c r="J47" i="29"/>
  <c r="I47" i="29"/>
  <c r="H47" i="29"/>
  <c r="G47" i="29"/>
  <c r="F47" i="29"/>
  <c r="E47" i="29"/>
  <c r="M8" i="29"/>
  <c r="M4" i="29" s="1"/>
  <c r="M92" i="29" s="1"/>
  <c r="L8" i="29"/>
  <c r="K8" i="29"/>
  <c r="J8" i="29"/>
  <c r="I8" i="29"/>
  <c r="I4" i="29" s="1"/>
  <c r="I92" i="29" s="1"/>
  <c r="H8" i="29"/>
  <c r="G8" i="29"/>
  <c r="F8" i="29"/>
  <c r="E8" i="29"/>
  <c r="E4" i="29" s="1"/>
  <c r="E92" i="29" s="1"/>
  <c r="M5" i="29"/>
  <c r="L5" i="29"/>
  <c r="L4" i="29" s="1"/>
  <c r="L92" i="29" s="1"/>
  <c r="K5" i="29"/>
  <c r="J5" i="29"/>
  <c r="J4" i="29" s="1"/>
  <c r="J92" i="29" s="1"/>
  <c r="I5" i="29"/>
  <c r="H5" i="29"/>
  <c r="H4" i="29" s="1"/>
  <c r="H92" i="29" s="1"/>
  <c r="G5" i="29"/>
  <c r="F5" i="29"/>
  <c r="F4" i="29" s="1"/>
  <c r="F92" i="29" s="1"/>
  <c r="E5" i="29"/>
  <c r="K4" i="29"/>
  <c r="K92" i="29" s="1"/>
  <c r="G4" i="29"/>
  <c r="G92" i="29" s="1"/>
  <c r="M81" i="28"/>
  <c r="M77" i="28" s="1"/>
  <c r="L81" i="28"/>
  <c r="K81" i="28"/>
  <c r="J81" i="28"/>
  <c r="I81" i="28"/>
  <c r="I77" i="28" s="1"/>
  <c r="H81" i="28"/>
  <c r="G81" i="28"/>
  <c r="F81" i="28"/>
  <c r="E81" i="28"/>
  <c r="E77" i="28" s="1"/>
  <c r="M78" i="28"/>
  <c r="L78" i="28"/>
  <c r="L77" i="28" s="1"/>
  <c r="K78" i="28"/>
  <c r="J78" i="28"/>
  <c r="J77" i="28" s="1"/>
  <c r="I78" i="28"/>
  <c r="H78" i="28"/>
  <c r="H77" i="28" s="1"/>
  <c r="G78" i="28"/>
  <c r="F78" i="28"/>
  <c r="F77" i="28" s="1"/>
  <c r="E78" i="28"/>
  <c r="K77" i="28"/>
  <c r="G77" i="28"/>
  <c r="M73" i="28"/>
  <c r="L73" i="28"/>
  <c r="K73" i="28"/>
  <c r="J73" i="28"/>
  <c r="I73" i="28"/>
  <c r="H73" i="28"/>
  <c r="G73" i="28"/>
  <c r="F73" i="28"/>
  <c r="E73" i="28"/>
  <c r="M68" i="28"/>
  <c r="M64" i="28" s="1"/>
  <c r="L68" i="28"/>
  <c r="K68" i="28"/>
  <c r="J68" i="28"/>
  <c r="I68" i="28"/>
  <c r="I64" i="28" s="1"/>
  <c r="H68" i="28"/>
  <c r="G68" i="28"/>
  <c r="F68" i="28"/>
  <c r="E68" i="28"/>
  <c r="E64" i="28" s="1"/>
  <c r="M65" i="28"/>
  <c r="L65" i="28"/>
  <c r="L64" i="28" s="1"/>
  <c r="K65" i="28"/>
  <c r="J65" i="28"/>
  <c r="J64" i="28" s="1"/>
  <c r="I65" i="28"/>
  <c r="H65" i="28"/>
  <c r="H64" i="28" s="1"/>
  <c r="G65" i="28"/>
  <c r="F65" i="28"/>
  <c r="F64" i="28" s="1"/>
  <c r="E65" i="28"/>
  <c r="K64" i="28"/>
  <c r="G64" i="28"/>
  <c r="M59" i="28"/>
  <c r="L59" i="28"/>
  <c r="K59" i="28"/>
  <c r="J59" i="28"/>
  <c r="I59" i="28"/>
  <c r="H59" i="28"/>
  <c r="G59" i="28"/>
  <c r="F59" i="28"/>
  <c r="E59" i="28"/>
  <c r="M56" i="28"/>
  <c r="M52" i="28" s="1"/>
  <c r="M51" i="28" s="1"/>
  <c r="L56" i="28"/>
  <c r="K56" i="28"/>
  <c r="J56" i="28"/>
  <c r="I56" i="28"/>
  <c r="I52" i="28" s="1"/>
  <c r="I51" i="28" s="1"/>
  <c r="H56" i="28"/>
  <c r="G56" i="28"/>
  <c r="F56" i="28"/>
  <c r="E56" i="28"/>
  <c r="E52" i="28" s="1"/>
  <c r="E51" i="28" s="1"/>
  <c r="M53" i="28"/>
  <c r="L53" i="28"/>
  <c r="L52" i="28" s="1"/>
  <c r="L51" i="28" s="1"/>
  <c r="K53" i="28"/>
  <c r="J53" i="28"/>
  <c r="J52" i="28" s="1"/>
  <c r="J51" i="28" s="1"/>
  <c r="I53" i="28"/>
  <c r="H53" i="28"/>
  <c r="H52" i="28" s="1"/>
  <c r="H51" i="28" s="1"/>
  <c r="G53" i="28"/>
  <c r="F53" i="28"/>
  <c r="F52" i="28" s="1"/>
  <c r="F51" i="28" s="1"/>
  <c r="E53" i="28"/>
  <c r="K52" i="28"/>
  <c r="K51" i="28" s="1"/>
  <c r="G52" i="28"/>
  <c r="G51" i="28" s="1"/>
  <c r="M47" i="28"/>
  <c r="L47" i="28"/>
  <c r="K47" i="28"/>
  <c r="J47" i="28"/>
  <c r="I47" i="28"/>
  <c r="H47" i="28"/>
  <c r="G47" i="28"/>
  <c r="F47" i="28"/>
  <c r="E47" i="28"/>
  <c r="M8" i="28"/>
  <c r="L8" i="28"/>
  <c r="K8" i="28"/>
  <c r="J8" i="28"/>
  <c r="J4" i="28" s="1"/>
  <c r="J92" i="28" s="1"/>
  <c r="I8" i="28"/>
  <c r="H8" i="28"/>
  <c r="G8" i="28"/>
  <c r="F8" i="28"/>
  <c r="F4" i="28" s="1"/>
  <c r="F92" i="28" s="1"/>
  <c r="E8" i="28"/>
  <c r="M5" i="28"/>
  <c r="M4" i="28" s="1"/>
  <c r="M92" i="28" s="1"/>
  <c r="L5" i="28"/>
  <c r="K5" i="28"/>
  <c r="K4" i="28" s="1"/>
  <c r="K92" i="28" s="1"/>
  <c r="J5" i="28"/>
  <c r="I5" i="28"/>
  <c r="I4" i="28" s="1"/>
  <c r="I92" i="28" s="1"/>
  <c r="H5" i="28"/>
  <c r="G5" i="28"/>
  <c r="G4" i="28" s="1"/>
  <c r="G92" i="28" s="1"/>
  <c r="F5" i="28"/>
  <c r="E5" i="28"/>
  <c r="E4" i="28" s="1"/>
  <c r="E92" i="28" s="1"/>
  <c r="L4" i="28"/>
  <c r="H4" i="28"/>
  <c r="H92" i="28" s="1"/>
  <c r="M81" i="27"/>
  <c r="L81" i="27"/>
  <c r="K81" i="27"/>
  <c r="J81" i="27"/>
  <c r="J77" i="27" s="1"/>
  <c r="I81" i="27"/>
  <c r="H81" i="27"/>
  <c r="G81" i="27"/>
  <c r="F81" i="27"/>
  <c r="F77" i="27" s="1"/>
  <c r="E81" i="27"/>
  <c r="M78" i="27"/>
  <c r="M77" i="27" s="1"/>
  <c r="L78" i="27"/>
  <c r="K78" i="27"/>
  <c r="K77" i="27" s="1"/>
  <c r="J78" i="27"/>
  <c r="I78" i="27"/>
  <c r="I77" i="27" s="1"/>
  <c r="H78" i="27"/>
  <c r="G78" i="27"/>
  <c r="G77" i="27" s="1"/>
  <c r="F78" i="27"/>
  <c r="E78" i="27"/>
  <c r="E77" i="27" s="1"/>
  <c r="L77" i="27"/>
  <c r="H77" i="27"/>
  <c r="M73" i="27"/>
  <c r="L73" i="27"/>
  <c r="K73" i="27"/>
  <c r="J73" i="27"/>
  <c r="I73" i="27"/>
  <c r="H73" i="27"/>
  <c r="G73" i="27"/>
  <c r="F73" i="27"/>
  <c r="E73" i="27"/>
  <c r="M68" i="27"/>
  <c r="L68" i="27"/>
  <c r="K68" i="27"/>
  <c r="J68" i="27"/>
  <c r="J64" i="27" s="1"/>
  <c r="I68" i="27"/>
  <c r="H68" i="27"/>
  <c r="G68" i="27"/>
  <c r="F68" i="27"/>
  <c r="F64" i="27" s="1"/>
  <c r="E68" i="27"/>
  <c r="M65" i="27"/>
  <c r="M64" i="27" s="1"/>
  <c r="L65" i="27"/>
  <c r="K65" i="27"/>
  <c r="K64" i="27" s="1"/>
  <c r="J65" i="27"/>
  <c r="I65" i="27"/>
  <c r="I64" i="27" s="1"/>
  <c r="H65" i="27"/>
  <c r="G65" i="27"/>
  <c r="G64" i="27" s="1"/>
  <c r="F65" i="27"/>
  <c r="E65" i="27"/>
  <c r="E64" i="27" s="1"/>
  <c r="L64" i="27"/>
  <c r="H64" i="27"/>
  <c r="M59" i="27"/>
  <c r="L59" i="27"/>
  <c r="K59" i="27"/>
  <c r="J59" i="27"/>
  <c r="I59" i="27"/>
  <c r="H59" i="27"/>
  <c r="G59" i="27"/>
  <c r="F59" i="27"/>
  <c r="E59" i="27"/>
  <c r="M56" i="27"/>
  <c r="L56" i="27"/>
  <c r="K56" i="27"/>
  <c r="J56" i="27"/>
  <c r="J52" i="27" s="1"/>
  <c r="J51" i="27" s="1"/>
  <c r="I56" i="27"/>
  <c r="H56" i="27"/>
  <c r="G56" i="27"/>
  <c r="F56" i="27"/>
  <c r="F52" i="27" s="1"/>
  <c r="F51" i="27" s="1"/>
  <c r="E56" i="27"/>
  <c r="M53" i="27"/>
  <c r="M52" i="27" s="1"/>
  <c r="M51" i="27" s="1"/>
  <c r="L53" i="27"/>
  <c r="K53" i="27"/>
  <c r="K52" i="27" s="1"/>
  <c r="K51" i="27" s="1"/>
  <c r="J53" i="27"/>
  <c r="I53" i="27"/>
  <c r="I52" i="27" s="1"/>
  <c r="I51" i="27" s="1"/>
  <c r="H53" i="27"/>
  <c r="G53" i="27"/>
  <c r="G52" i="27" s="1"/>
  <c r="G51" i="27" s="1"/>
  <c r="F53" i="27"/>
  <c r="E53" i="27"/>
  <c r="E52" i="27" s="1"/>
  <c r="E51" i="27" s="1"/>
  <c r="L52" i="27"/>
  <c r="L51" i="27" s="1"/>
  <c r="H52" i="27"/>
  <c r="H51" i="27" s="1"/>
  <c r="M47" i="27"/>
  <c r="L47" i="27"/>
  <c r="K47" i="27"/>
  <c r="J47" i="27"/>
  <c r="I47" i="27"/>
  <c r="H47" i="27"/>
  <c r="G47" i="27"/>
  <c r="F47" i="27"/>
  <c r="E47" i="27"/>
  <c r="M8" i="27"/>
  <c r="L8" i="27"/>
  <c r="K8" i="27"/>
  <c r="K4" i="27" s="1"/>
  <c r="K92" i="27" s="1"/>
  <c r="J8" i="27"/>
  <c r="I8" i="27"/>
  <c r="H8" i="27"/>
  <c r="G8" i="27"/>
  <c r="G4" i="27" s="1"/>
  <c r="G92" i="27" s="1"/>
  <c r="F8" i="27"/>
  <c r="E8" i="27"/>
  <c r="M5" i="27"/>
  <c r="L5" i="27"/>
  <c r="L4" i="27" s="1"/>
  <c r="L92" i="27" s="1"/>
  <c r="K5" i="27"/>
  <c r="J5" i="27"/>
  <c r="J4" i="27" s="1"/>
  <c r="J92" i="27" s="1"/>
  <c r="I5" i="27"/>
  <c r="H5" i="27"/>
  <c r="H4" i="27" s="1"/>
  <c r="H92" i="27" s="1"/>
  <c r="G5" i="27"/>
  <c r="F5" i="27"/>
  <c r="F4" i="27" s="1"/>
  <c r="F92" i="27" s="1"/>
  <c r="E5" i="27"/>
  <c r="M4" i="27"/>
  <c r="M92" i="27" s="1"/>
  <c r="I4" i="27"/>
  <c r="E4" i="27"/>
  <c r="E92" i="27" s="1"/>
  <c r="M81" i="26"/>
  <c r="L81" i="26"/>
  <c r="K81" i="26"/>
  <c r="K77" i="26" s="1"/>
  <c r="J81" i="26"/>
  <c r="I81" i="26"/>
  <c r="H81" i="26"/>
  <c r="G81" i="26"/>
  <c r="G77" i="26" s="1"/>
  <c r="F81" i="26"/>
  <c r="E81" i="26"/>
  <c r="M78" i="26"/>
  <c r="L78" i="26"/>
  <c r="L77" i="26" s="1"/>
  <c r="K78" i="26"/>
  <c r="J78" i="26"/>
  <c r="J77" i="26" s="1"/>
  <c r="I78" i="26"/>
  <c r="H78" i="26"/>
  <c r="H77" i="26" s="1"/>
  <c r="G78" i="26"/>
  <c r="F78" i="26"/>
  <c r="F77" i="26" s="1"/>
  <c r="E78" i="26"/>
  <c r="M77" i="26"/>
  <c r="I77" i="26"/>
  <c r="E77" i="26"/>
  <c r="M73" i="26"/>
  <c r="L73" i="26"/>
  <c r="K73" i="26"/>
  <c r="J73" i="26"/>
  <c r="I73" i="26"/>
  <c r="H73" i="26"/>
  <c r="G73" i="26"/>
  <c r="F73" i="26"/>
  <c r="E73" i="26"/>
  <c r="M68" i="26"/>
  <c r="L68" i="26"/>
  <c r="K68" i="26"/>
  <c r="K64" i="26" s="1"/>
  <c r="J68" i="26"/>
  <c r="I68" i="26"/>
  <c r="H68" i="26"/>
  <c r="G68" i="26"/>
  <c r="G64" i="26" s="1"/>
  <c r="F68" i="26"/>
  <c r="E68" i="26"/>
  <c r="M65" i="26"/>
  <c r="L65" i="26"/>
  <c r="L64" i="26" s="1"/>
  <c r="K65" i="26"/>
  <c r="J65" i="26"/>
  <c r="J64" i="26" s="1"/>
  <c r="I65" i="26"/>
  <c r="H65" i="26"/>
  <c r="H64" i="26" s="1"/>
  <c r="G65" i="26"/>
  <c r="F65" i="26"/>
  <c r="F64" i="26" s="1"/>
  <c r="E65" i="26"/>
  <c r="M64" i="26"/>
  <c r="I64" i="26"/>
  <c r="E64" i="26"/>
  <c r="M59" i="26"/>
  <c r="L59" i="26"/>
  <c r="K59" i="26"/>
  <c r="J59" i="26"/>
  <c r="I59" i="26"/>
  <c r="H59" i="26"/>
  <c r="G59" i="26"/>
  <c r="F59" i="26"/>
  <c r="E59" i="26"/>
  <c r="M56" i="26"/>
  <c r="L56" i="26"/>
  <c r="K56" i="26"/>
  <c r="K52" i="26" s="1"/>
  <c r="K51" i="26" s="1"/>
  <c r="J56" i="26"/>
  <c r="I56" i="26"/>
  <c r="H56" i="26"/>
  <c r="G56" i="26"/>
  <c r="G52" i="26" s="1"/>
  <c r="G51" i="26" s="1"/>
  <c r="F56" i="26"/>
  <c r="E56" i="26"/>
  <c r="M53" i="26"/>
  <c r="L53" i="26"/>
  <c r="L52" i="26" s="1"/>
  <c r="L51" i="26" s="1"/>
  <c r="K53" i="26"/>
  <c r="J53" i="26"/>
  <c r="J52" i="26" s="1"/>
  <c r="I53" i="26"/>
  <c r="H53" i="26"/>
  <c r="H52" i="26" s="1"/>
  <c r="H51" i="26" s="1"/>
  <c r="G53" i="26"/>
  <c r="F53" i="26"/>
  <c r="F52" i="26" s="1"/>
  <c r="E53" i="26"/>
  <c r="M52" i="26"/>
  <c r="M51" i="26" s="1"/>
  <c r="I52" i="26"/>
  <c r="I51" i="26" s="1"/>
  <c r="E52" i="26"/>
  <c r="E51" i="26" s="1"/>
  <c r="M47" i="26"/>
  <c r="L47" i="26"/>
  <c r="K47" i="26"/>
  <c r="J47" i="26"/>
  <c r="I47" i="26"/>
  <c r="H47" i="26"/>
  <c r="G47" i="26"/>
  <c r="F47" i="26"/>
  <c r="E47" i="26"/>
  <c r="M8" i="26"/>
  <c r="L8" i="26"/>
  <c r="L4" i="26" s="1"/>
  <c r="L92" i="26" s="1"/>
  <c r="K8" i="26"/>
  <c r="J8" i="26"/>
  <c r="I8" i="26"/>
  <c r="H8" i="26"/>
  <c r="H4" i="26" s="1"/>
  <c r="H92" i="26" s="1"/>
  <c r="G8" i="26"/>
  <c r="F8" i="26"/>
  <c r="E8" i="26"/>
  <c r="M5" i="26"/>
  <c r="M4" i="26" s="1"/>
  <c r="M92" i="26" s="1"/>
  <c r="L5" i="26"/>
  <c r="K5" i="26"/>
  <c r="K4" i="26" s="1"/>
  <c r="K92" i="26" s="1"/>
  <c r="J5" i="26"/>
  <c r="I5" i="26"/>
  <c r="I4" i="26" s="1"/>
  <c r="I92" i="26" s="1"/>
  <c r="H5" i="26"/>
  <c r="G5" i="26"/>
  <c r="G4" i="26" s="1"/>
  <c r="G92" i="26" s="1"/>
  <c r="F5" i="26"/>
  <c r="E5" i="26"/>
  <c r="E4" i="26" s="1"/>
  <c r="E92" i="26" s="1"/>
  <c r="J4" i="26"/>
  <c r="F4" i="26"/>
  <c r="M36" i="25"/>
  <c r="L36" i="25"/>
  <c r="K36" i="25"/>
  <c r="J36" i="25"/>
  <c r="I36" i="25"/>
  <c r="H36" i="25"/>
  <c r="G36" i="25"/>
  <c r="F36" i="25"/>
  <c r="E36" i="25"/>
  <c r="M31" i="25"/>
  <c r="L31" i="25"/>
  <c r="K31" i="25"/>
  <c r="J31" i="25"/>
  <c r="I31" i="25"/>
  <c r="H31" i="25"/>
  <c r="G31" i="25"/>
  <c r="F31" i="25"/>
  <c r="E31" i="25"/>
  <c r="M21" i="25"/>
  <c r="L21" i="25"/>
  <c r="K21" i="25"/>
  <c r="J21" i="25"/>
  <c r="I21" i="25"/>
  <c r="H21" i="25"/>
  <c r="G21" i="25"/>
  <c r="F21" i="25"/>
  <c r="E21" i="25"/>
  <c r="M10" i="25"/>
  <c r="M9" i="25" s="1"/>
  <c r="L10" i="25"/>
  <c r="K10" i="25"/>
  <c r="K9" i="25" s="1"/>
  <c r="K40" i="25" s="1"/>
  <c r="J10" i="25"/>
  <c r="I10" i="25"/>
  <c r="I9" i="25" s="1"/>
  <c r="H10" i="25"/>
  <c r="G10" i="25"/>
  <c r="G9" i="25" s="1"/>
  <c r="G40" i="25" s="1"/>
  <c r="F10" i="25"/>
  <c r="E10" i="25"/>
  <c r="E9" i="25" s="1"/>
  <c r="L9" i="25"/>
  <c r="J9" i="25"/>
  <c r="H9" i="25"/>
  <c r="F9" i="25"/>
  <c r="M4" i="25"/>
  <c r="L4" i="25"/>
  <c r="L40" i="25" s="1"/>
  <c r="K4" i="25"/>
  <c r="J4" i="25"/>
  <c r="J40" i="25" s="1"/>
  <c r="I4" i="25"/>
  <c r="H4" i="25"/>
  <c r="H40" i="25" s="1"/>
  <c r="G4" i="25"/>
  <c r="F4" i="25"/>
  <c r="F40" i="25" s="1"/>
  <c r="E4" i="25"/>
  <c r="K15" i="24"/>
  <c r="J15" i="24"/>
  <c r="I15" i="24"/>
  <c r="H15" i="24"/>
  <c r="G15" i="24"/>
  <c r="F15" i="24"/>
  <c r="E15" i="24"/>
  <c r="D15" i="24"/>
  <c r="C15" i="24"/>
  <c r="K4" i="24"/>
  <c r="J4" i="24"/>
  <c r="I4" i="24"/>
  <c r="H4" i="24"/>
  <c r="G4" i="24"/>
  <c r="F4" i="24"/>
  <c r="E4" i="24"/>
  <c r="D4" i="24"/>
  <c r="C4" i="24"/>
  <c r="J26" i="23"/>
  <c r="F26" i="23"/>
  <c r="K16" i="23"/>
  <c r="J16" i="23"/>
  <c r="I16" i="23"/>
  <c r="H16" i="23"/>
  <c r="G16" i="23"/>
  <c r="F16" i="23"/>
  <c r="E16" i="23"/>
  <c r="D16" i="23"/>
  <c r="C16" i="23"/>
  <c r="K8" i="23"/>
  <c r="J8" i="23"/>
  <c r="I8" i="23"/>
  <c r="H8" i="23"/>
  <c r="H26" i="23" s="1"/>
  <c r="G8" i="23"/>
  <c r="F8" i="23"/>
  <c r="E8" i="23"/>
  <c r="D8" i="23"/>
  <c r="D26" i="23" s="1"/>
  <c r="C8" i="23"/>
  <c r="K4" i="23"/>
  <c r="K26" i="23" s="1"/>
  <c r="J4" i="23"/>
  <c r="I4" i="23"/>
  <c r="I26" i="23" s="1"/>
  <c r="H4" i="23"/>
  <c r="G4" i="23"/>
  <c r="G26" i="23" s="1"/>
  <c r="F4" i="23"/>
  <c r="E4" i="23"/>
  <c r="E26" i="23" s="1"/>
  <c r="D4" i="23"/>
  <c r="C4" i="23"/>
  <c r="C26" i="23" s="1"/>
  <c r="Z20" i="22"/>
  <c r="Z19" i="22"/>
  <c r="K19" i="22"/>
  <c r="J19" i="22"/>
  <c r="I19" i="22"/>
  <c r="H19" i="22"/>
  <c r="G19" i="22"/>
  <c r="F19" i="22"/>
  <c r="E19" i="22"/>
  <c r="D19" i="22"/>
  <c r="C19" i="22"/>
  <c r="Z18" i="22"/>
  <c r="Z17" i="22"/>
  <c r="Z16" i="22"/>
  <c r="Z15" i="22"/>
  <c r="Z14" i="22"/>
  <c r="Z13" i="22"/>
  <c r="Z12" i="22"/>
  <c r="Z11" i="22"/>
  <c r="Z10" i="22"/>
  <c r="Z9" i="22"/>
  <c r="Z8" i="22"/>
  <c r="Z7" i="22"/>
  <c r="Z6" i="22"/>
  <c r="Z5" i="22"/>
  <c r="Z4" i="22"/>
  <c r="H26" i="21"/>
  <c r="D26" i="21"/>
  <c r="K16" i="21"/>
  <c r="J16" i="21"/>
  <c r="I16" i="21"/>
  <c r="H16" i="21"/>
  <c r="G16" i="21"/>
  <c r="F16" i="21"/>
  <c r="E16" i="21"/>
  <c r="D16" i="21"/>
  <c r="C16" i="21"/>
  <c r="K8" i="21"/>
  <c r="J8" i="21"/>
  <c r="J26" i="21" s="1"/>
  <c r="I8" i="21"/>
  <c r="H8" i="21"/>
  <c r="G8" i="21"/>
  <c r="F8" i="21"/>
  <c r="F26" i="21" s="1"/>
  <c r="E8" i="21"/>
  <c r="D8" i="21"/>
  <c r="C8" i="21"/>
  <c r="K4" i="21"/>
  <c r="K26" i="21" s="1"/>
  <c r="J4" i="21"/>
  <c r="I4" i="21"/>
  <c r="I26" i="21" s="1"/>
  <c r="H4" i="21"/>
  <c r="G4" i="21"/>
  <c r="G26" i="21" s="1"/>
  <c r="F4" i="21"/>
  <c r="E4" i="21"/>
  <c r="E26" i="21" s="1"/>
  <c r="D4" i="21"/>
  <c r="C4" i="21"/>
  <c r="C26" i="21" s="1"/>
  <c r="Z20" i="20"/>
  <c r="Z19" i="20"/>
  <c r="K19" i="20"/>
  <c r="J19" i="20"/>
  <c r="I19" i="20"/>
  <c r="H19" i="20"/>
  <c r="G19" i="20"/>
  <c r="F19" i="20"/>
  <c r="E19" i="20"/>
  <c r="D19" i="20"/>
  <c r="C19" i="20"/>
  <c r="Z18" i="20"/>
  <c r="Z17" i="20"/>
  <c r="Z16" i="20"/>
  <c r="Z15" i="20"/>
  <c r="Z14" i="20"/>
  <c r="Z13" i="20"/>
  <c r="Z12" i="20"/>
  <c r="Z11" i="20"/>
  <c r="Z10" i="20"/>
  <c r="Z9" i="20"/>
  <c r="Z8" i="20"/>
  <c r="Z7" i="20"/>
  <c r="Z6" i="20"/>
  <c r="Z5" i="20"/>
  <c r="Z4" i="20"/>
  <c r="J26" i="19"/>
  <c r="F26" i="19"/>
  <c r="K16" i="19"/>
  <c r="J16" i="19"/>
  <c r="I16" i="19"/>
  <c r="H16" i="19"/>
  <c r="G16" i="19"/>
  <c r="F16" i="19"/>
  <c r="E16" i="19"/>
  <c r="D16" i="19"/>
  <c r="C16" i="19"/>
  <c r="K8" i="19"/>
  <c r="J8" i="19"/>
  <c r="I8" i="19"/>
  <c r="H8" i="19"/>
  <c r="G8" i="19"/>
  <c r="F8" i="19"/>
  <c r="E8" i="19"/>
  <c r="D8" i="19"/>
  <c r="C8" i="19"/>
  <c r="K4" i="19"/>
  <c r="K26" i="19" s="1"/>
  <c r="J4" i="19"/>
  <c r="I4" i="19"/>
  <c r="I26" i="19" s="1"/>
  <c r="H4" i="19"/>
  <c r="H26" i="19" s="1"/>
  <c r="G4" i="19"/>
  <c r="G26" i="19" s="1"/>
  <c r="F4" i="19"/>
  <c r="E4" i="19"/>
  <c r="E26" i="19" s="1"/>
  <c r="D4" i="19"/>
  <c r="D26" i="19" s="1"/>
  <c r="C4" i="19"/>
  <c r="C26" i="19" s="1"/>
  <c r="Z20" i="18"/>
  <c r="Z19" i="18"/>
  <c r="K19" i="18"/>
  <c r="J19" i="18"/>
  <c r="I19" i="18"/>
  <c r="H19" i="18"/>
  <c r="G19" i="18"/>
  <c r="F19" i="18"/>
  <c r="E19" i="18"/>
  <c r="D19" i="18"/>
  <c r="C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Z5" i="18"/>
  <c r="Z4" i="18"/>
  <c r="H26" i="17"/>
  <c r="D26" i="17"/>
  <c r="K16" i="17"/>
  <c r="J16" i="17"/>
  <c r="I16" i="17"/>
  <c r="H16" i="17"/>
  <c r="G16" i="17"/>
  <c r="F16" i="17"/>
  <c r="E16" i="17"/>
  <c r="D16" i="17"/>
  <c r="C16" i="17"/>
  <c r="K8" i="17"/>
  <c r="J8" i="17"/>
  <c r="I8" i="17"/>
  <c r="H8" i="17"/>
  <c r="G8" i="17"/>
  <c r="F8" i="17"/>
  <c r="E8" i="17"/>
  <c r="D8" i="17"/>
  <c r="C8" i="17"/>
  <c r="K4" i="17"/>
  <c r="K26" i="17" s="1"/>
  <c r="J4" i="17"/>
  <c r="J26" i="17" s="1"/>
  <c r="I4" i="17"/>
  <c r="I26" i="17" s="1"/>
  <c r="H4" i="17"/>
  <c r="G4" i="17"/>
  <c r="G26" i="17" s="1"/>
  <c r="F4" i="17"/>
  <c r="F26" i="17" s="1"/>
  <c r="E4" i="17"/>
  <c r="E26" i="17" s="1"/>
  <c r="D4" i="17"/>
  <c r="C4" i="17"/>
  <c r="C26" i="17" s="1"/>
  <c r="Z20" i="16"/>
  <c r="Z19" i="16"/>
  <c r="K19" i="16"/>
  <c r="J19" i="16"/>
  <c r="I19" i="16"/>
  <c r="H19" i="16"/>
  <c r="G19" i="16"/>
  <c r="F19" i="16"/>
  <c r="E19" i="16"/>
  <c r="D19" i="16"/>
  <c r="C19" i="16"/>
  <c r="Z18" i="16"/>
  <c r="Z17" i="16"/>
  <c r="Z16" i="16"/>
  <c r="Z15" i="16"/>
  <c r="Z14" i="16"/>
  <c r="Z13" i="16"/>
  <c r="Z12" i="16"/>
  <c r="Z11" i="16"/>
  <c r="Z10" i="16"/>
  <c r="Z9" i="16"/>
  <c r="Z8" i="16"/>
  <c r="Z7" i="16"/>
  <c r="Z6" i="16"/>
  <c r="Z5" i="16"/>
  <c r="Z4" i="16"/>
  <c r="J26" i="15"/>
  <c r="F26" i="15"/>
  <c r="K16" i="15"/>
  <c r="J16" i="15"/>
  <c r="I16" i="15"/>
  <c r="H16" i="15"/>
  <c r="G16" i="15"/>
  <c r="F16" i="15"/>
  <c r="E16" i="15"/>
  <c r="D16" i="15"/>
  <c r="C16" i="15"/>
  <c r="K8" i="15"/>
  <c r="J8" i="15"/>
  <c r="I8" i="15"/>
  <c r="H8" i="15"/>
  <c r="G8" i="15"/>
  <c r="F8" i="15"/>
  <c r="E8" i="15"/>
  <c r="D8" i="15"/>
  <c r="C8" i="15"/>
  <c r="K4" i="15"/>
  <c r="K26" i="15" s="1"/>
  <c r="J4" i="15"/>
  <c r="I4" i="15"/>
  <c r="I26" i="15" s="1"/>
  <c r="H4" i="15"/>
  <c r="H26" i="15" s="1"/>
  <c r="G4" i="15"/>
  <c r="G26" i="15" s="1"/>
  <c r="F4" i="15"/>
  <c r="E4" i="15"/>
  <c r="E26" i="15" s="1"/>
  <c r="D4" i="15"/>
  <c r="D26" i="15" s="1"/>
  <c r="C4" i="15"/>
  <c r="C26" i="15" s="1"/>
  <c r="Z20" i="14"/>
  <c r="Z19" i="14"/>
  <c r="K19" i="14"/>
  <c r="J19" i="14"/>
  <c r="I19" i="14"/>
  <c r="H19" i="14"/>
  <c r="G19" i="14"/>
  <c r="F19" i="14"/>
  <c r="E19" i="14"/>
  <c r="D19" i="14"/>
  <c r="C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Z6" i="14"/>
  <c r="Z5" i="14"/>
  <c r="Z4" i="14"/>
  <c r="H26" i="13"/>
  <c r="D26" i="13"/>
  <c r="K16" i="13"/>
  <c r="J16" i="13"/>
  <c r="I16" i="13"/>
  <c r="H16" i="13"/>
  <c r="G16" i="13"/>
  <c r="F16" i="13"/>
  <c r="E16" i="13"/>
  <c r="D16" i="13"/>
  <c r="C16" i="13"/>
  <c r="K8" i="13"/>
  <c r="J8" i="13"/>
  <c r="I8" i="13"/>
  <c r="H8" i="13"/>
  <c r="G8" i="13"/>
  <c r="F8" i="13"/>
  <c r="E8" i="13"/>
  <c r="D8" i="13"/>
  <c r="C8" i="13"/>
  <c r="K4" i="13"/>
  <c r="K26" i="13" s="1"/>
  <c r="J4" i="13"/>
  <c r="J26" i="13" s="1"/>
  <c r="I4" i="13"/>
  <c r="I26" i="13" s="1"/>
  <c r="H4" i="13"/>
  <c r="G4" i="13"/>
  <c r="G26" i="13" s="1"/>
  <c r="F4" i="13"/>
  <c r="F26" i="13" s="1"/>
  <c r="E4" i="13"/>
  <c r="E26" i="13" s="1"/>
  <c r="D4" i="13"/>
  <c r="C4" i="13"/>
  <c r="C26" i="13" s="1"/>
  <c r="Z20" i="12"/>
  <c r="Z19" i="12"/>
  <c r="K19" i="12"/>
  <c r="J19" i="12"/>
  <c r="I19" i="12"/>
  <c r="H19" i="12"/>
  <c r="G19" i="12"/>
  <c r="F19" i="12"/>
  <c r="E19" i="12"/>
  <c r="D19" i="12"/>
  <c r="C19" i="12"/>
  <c r="Z18" i="12"/>
  <c r="Z17" i="12"/>
  <c r="Z16" i="12"/>
  <c r="Z15" i="12"/>
  <c r="Z14" i="12"/>
  <c r="Z13" i="12"/>
  <c r="Z12" i="12"/>
  <c r="Z11" i="12"/>
  <c r="Z10" i="12"/>
  <c r="Z9" i="12"/>
  <c r="Z8" i="12"/>
  <c r="Z7" i="12"/>
  <c r="Z6" i="12"/>
  <c r="Z5" i="12"/>
  <c r="Z4" i="12"/>
  <c r="J26" i="11"/>
  <c r="F26" i="11"/>
  <c r="K16" i="11"/>
  <c r="J16" i="11"/>
  <c r="I16" i="11"/>
  <c r="H16" i="11"/>
  <c r="G16" i="11"/>
  <c r="F16" i="11"/>
  <c r="E16" i="11"/>
  <c r="D16" i="11"/>
  <c r="C16" i="11"/>
  <c r="K8" i="11"/>
  <c r="J8" i="11"/>
  <c r="I8" i="11"/>
  <c r="H8" i="11"/>
  <c r="G8" i="11"/>
  <c r="F8" i="11"/>
  <c r="E8" i="11"/>
  <c r="D8" i="11"/>
  <c r="C8" i="11"/>
  <c r="K4" i="11"/>
  <c r="K26" i="11" s="1"/>
  <c r="J4" i="11"/>
  <c r="I4" i="11"/>
  <c r="I26" i="11" s="1"/>
  <c r="H4" i="11"/>
  <c r="H26" i="11" s="1"/>
  <c r="G4" i="11"/>
  <c r="G26" i="11" s="1"/>
  <c r="F4" i="11"/>
  <c r="E4" i="11"/>
  <c r="E26" i="11" s="1"/>
  <c r="D4" i="11"/>
  <c r="D26" i="11" s="1"/>
  <c r="C4" i="11"/>
  <c r="C26" i="11" s="1"/>
  <c r="Z20" i="10"/>
  <c r="Z19" i="10"/>
  <c r="K19" i="10"/>
  <c r="J19" i="10"/>
  <c r="I19" i="10"/>
  <c r="H19" i="10"/>
  <c r="G19" i="10"/>
  <c r="F19" i="10"/>
  <c r="E19" i="10"/>
  <c r="D19" i="10"/>
  <c r="C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6" i="10"/>
  <c r="Z5" i="10"/>
  <c r="Z4" i="10"/>
  <c r="H26" i="9"/>
  <c r="D26" i="9"/>
  <c r="K16" i="9"/>
  <c r="J16" i="9"/>
  <c r="I16" i="9"/>
  <c r="H16" i="9"/>
  <c r="G16" i="9"/>
  <c r="F16" i="9"/>
  <c r="E16" i="9"/>
  <c r="D16" i="9"/>
  <c r="C16" i="9"/>
  <c r="K8" i="9"/>
  <c r="J8" i="9"/>
  <c r="I8" i="9"/>
  <c r="H8" i="9"/>
  <c r="G8" i="9"/>
  <c r="F8" i="9"/>
  <c r="E8" i="9"/>
  <c r="D8" i="9"/>
  <c r="C8" i="9"/>
  <c r="K4" i="9"/>
  <c r="K26" i="9" s="1"/>
  <c r="J4" i="9"/>
  <c r="J26" i="9" s="1"/>
  <c r="I4" i="9"/>
  <c r="I26" i="9" s="1"/>
  <c r="H4" i="9"/>
  <c r="G4" i="9"/>
  <c r="G26" i="9" s="1"/>
  <c r="F4" i="9"/>
  <c r="F26" i="9" s="1"/>
  <c r="E4" i="9"/>
  <c r="E26" i="9" s="1"/>
  <c r="D4" i="9"/>
  <c r="C4" i="9"/>
  <c r="C26" i="9" s="1"/>
  <c r="Z20" i="8"/>
  <c r="Z19" i="8"/>
  <c r="K19" i="8"/>
  <c r="J19" i="8"/>
  <c r="I19" i="8"/>
  <c r="H19" i="8"/>
  <c r="G19" i="8"/>
  <c r="F19" i="8"/>
  <c r="E19" i="8"/>
  <c r="D19" i="8"/>
  <c r="C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J26" i="7"/>
  <c r="F26" i="7"/>
  <c r="K16" i="7"/>
  <c r="J16" i="7"/>
  <c r="I16" i="7"/>
  <c r="H16" i="7"/>
  <c r="G16" i="7"/>
  <c r="F16" i="7"/>
  <c r="E16" i="7"/>
  <c r="D16" i="7"/>
  <c r="C16" i="7"/>
  <c r="K8" i="7"/>
  <c r="J8" i="7"/>
  <c r="I8" i="7"/>
  <c r="H8" i="7"/>
  <c r="G8" i="7"/>
  <c r="F8" i="7"/>
  <c r="E8" i="7"/>
  <c r="D8" i="7"/>
  <c r="C8" i="7"/>
  <c r="K4" i="7"/>
  <c r="K26" i="7" s="1"/>
  <c r="J4" i="7"/>
  <c r="I4" i="7"/>
  <c r="I26" i="7" s="1"/>
  <c r="H4" i="7"/>
  <c r="H26" i="7" s="1"/>
  <c r="G4" i="7"/>
  <c r="G26" i="7" s="1"/>
  <c r="F4" i="7"/>
  <c r="E4" i="7"/>
  <c r="E26" i="7" s="1"/>
  <c r="D4" i="7"/>
  <c r="D26" i="7" s="1"/>
  <c r="C4" i="7"/>
  <c r="C26" i="7" s="1"/>
  <c r="Z20" i="6"/>
  <c r="Z19" i="6"/>
  <c r="K19" i="6"/>
  <c r="J19" i="6"/>
  <c r="I19" i="6"/>
  <c r="H19" i="6"/>
  <c r="G19" i="6"/>
  <c r="F19" i="6"/>
  <c r="E19" i="6"/>
  <c r="D19" i="6"/>
  <c r="C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Z20" i="5"/>
  <c r="Z19" i="5"/>
  <c r="K19" i="5"/>
  <c r="J19" i="5"/>
  <c r="I19" i="5"/>
  <c r="H19" i="5"/>
  <c r="G19" i="5"/>
  <c r="F19" i="5"/>
  <c r="E19" i="5"/>
  <c r="D19" i="5"/>
  <c r="C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J26" i="4"/>
  <c r="F26" i="4"/>
  <c r="K16" i="4"/>
  <c r="J16" i="4"/>
  <c r="I16" i="4"/>
  <c r="H16" i="4"/>
  <c r="G16" i="4"/>
  <c r="F16" i="4"/>
  <c r="E16" i="4"/>
  <c r="D16" i="4"/>
  <c r="C16" i="4"/>
  <c r="K8" i="4"/>
  <c r="J8" i="4"/>
  <c r="I8" i="4"/>
  <c r="H8" i="4"/>
  <c r="G8" i="4"/>
  <c r="F8" i="4"/>
  <c r="E8" i="4"/>
  <c r="D8" i="4"/>
  <c r="C8" i="4"/>
  <c r="K4" i="4"/>
  <c r="K26" i="4" s="1"/>
  <c r="J4" i="4"/>
  <c r="I4" i="4"/>
  <c r="I26" i="4" s="1"/>
  <c r="H4" i="4"/>
  <c r="H26" i="4" s="1"/>
  <c r="G4" i="4"/>
  <c r="G26" i="4" s="1"/>
  <c r="F4" i="4"/>
  <c r="E4" i="4"/>
  <c r="E26" i="4" s="1"/>
  <c r="D4" i="4"/>
  <c r="D26" i="4" s="1"/>
  <c r="C4" i="4"/>
  <c r="C26" i="4" s="1"/>
  <c r="J92" i="26" l="1"/>
  <c r="F51" i="26"/>
  <c r="F92" i="26" s="1"/>
  <c r="J51" i="26"/>
  <c r="E40" i="25"/>
  <c r="I40" i="25"/>
  <c r="M40" i="25"/>
  <c r="I92" i="27"/>
  <c r="L92" i="28"/>
  <c r="H92" i="33"/>
  <c r="G92" i="30"/>
  <c r="L92" i="30"/>
  <c r="F92" i="32"/>
  <c r="J92" i="32"/>
  <c r="J92" i="35"/>
  <c r="E92" i="32"/>
  <c r="I92" i="32"/>
  <c r="M92" i="32"/>
  <c r="L92" i="35"/>
  <c r="G92" i="35"/>
  <c r="K92" i="35"/>
  <c r="F92" i="35"/>
</calcChain>
</file>

<file path=xl/sharedStrings.xml><?xml version="1.0" encoding="utf-8"?>
<sst xmlns="http://schemas.openxmlformats.org/spreadsheetml/2006/main" count="14565" uniqueCount="210">
  <si>
    <t>Outcome</t>
  </si>
  <si>
    <t>Main appropriation</t>
  </si>
  <si>
    <t>Adjusted appropriation</t>
  </si>
  <si>
    <t>Revised estimate</t>
  </si>
  <si>
    <t>Medium-term estimates</t>
  </si>
  <si>
    <t xml:space="preserve">R thousand </t>
  </si>
  <si>
    <t>Current payments</t>
  </si>
  <si>
    <t>Section number:</t>
  </si>
  <si>
    <t xml:space="preserve">Compensation of employees </t>
  </si>
  <si>
    <t xml:space="preserve">Goods and services </t>
  </si>
  <si>
    <t>Sub-section</t>
  </si>
  <si>
    <t xml:space="preserve">Interest and rent on land </t>
  </si>
  <si>
    <t>Transfers and subsidies to:</t>
  </si>
  <si>
    <t>TabChap</t>
  </si>
  <si>
    <t xml:space="preserve">Provinces and municipalities </t>
  </si>
  <si>
    <t>Departmental agencies and accounts</t>
  </si>
  <si>
    <t>Higher education institutions</t>
  </si>
  <si>
    <t>Foreign governments and international organisations</t>
  </si>
  <si>
    <t>Public corporations and private enterprises</t>
  </si>
  <si>
    <t>Non-profit institutions</t>
  </si>
  <si>
    <t xml:space="preserve">Households </t>
  </si>
  <si>
    <t>Payments for capital assets</t>
  </si>
  <si>
    <t>Buildings and other fixed structures</t>
  </si>
  <si>
    <t>Machinery and equipment</t>
  </si>
  <si>
    <t>Heritage Assets</t>
  </si>
  <si>
    <t>Specialised military assets</t>
  </si>
  <si>
    <t>Biological assets</t>
  </si>
  <si>
    <t>Land and sub-soil assets</t>
  </si>
  <si>
    <t>Software and other intangible assets</t>
  </si>
  <si>
    <t>Payments for financial assets</t>
  </si>
  <si>
    <t/>
  </si>
  <si>
    <t>Total economic classification</t>
  </si>
  <si>
    <t>Filter</t>
  </si>
  <si>
    <t>Total payments and estimates</t>
  </si>
  <si>
    <t>Tax receipts</t>
  </si>
  <si>
    <t>Casino taxes</t>
  </si>
  <si>
    <t>Horse racing taxes</t>
  </si>
  <si>
    <t>Liquor licences</t>
  </si>
  <si>
    <t>Motor vehicle licences</t>
  </si>
  <si>
    <t>Sales of goods and services other than capital assets</t>
  </si>
  <si>
    <t>Transfers received</t>
  </si>
  <si>
    <t>Fines, penalties and forfeits</t>
  </si>
  <si>
    <t>Interest, dividends and rent on land</t>
  </si>
  <si>
    <t xml:space="preserve">Sales of capital assets </t>
  </si>
  <si>
    <t>Transactions in financial assets and liabilities</t>
  </si>
  <si>
    <t>Total departmental receipts</t>
  </si>
  <si>
    <t>Sale of goods and services produced by department (excluding capital assets)</t>
  </si>
  <si>
    <t>Sales by market establishments</t>
  </si>
  <si>
    <t xml:space="preserve">Administrative fees </t>
  </si>
  <si>
    <t>Other sales</t>
  </si>
  <si>
    <t>Of which</t>
  </si>
  <si>
    <t>Health patient fees</t>
  </si>
  <si>
    <t>Other (Specify)</t>
  </si>
  <si>
    <t>Sales of scrap, waste, arms and other used current goods (excluding capital assets)</t>
  </si>
  <si>
    <t>Transfers received from:</t>
  </si>
  <si>
    <t>Other governmental units</t>
  </si>
  <si>
    <t>Foreign governments</t>
  </si>
  <si>
    <t>International organisations</t>
  </si>
  <si>
    <t>Households and non-profit institutions</t>
  </si>
  <si>
    <t>Interest</t>
  </si>
  <si>
    <t xml:space="preserve">Dividends </t>
  </si>
  <si>
    <t>Rent on land</t>
  </si>
  <si>
    <t>Sales of capital assets</t>
  </si>
  <si>
    <t>Other capital assets</t>
  </si>
  <si>
    <t>Salaries and wages</t>
  </si>
  <si>
    <t>Social contributions</t>
  </si>
  <si>
    <t>Administrative fees</t>
  </si>
  <si>
    <t>Advertising</t>
  </si>
  <si>
    <t>Assets less than the capitalisation threshold</t>
  </si>
  <si>
    <t>Audit cost: External</t>
  </si>
  <si>
    <t>Bursaries: Employees</t>
  </si>
  <si>
    <t>Catering: Departmental activities</t>
  </si>
  <si>
    <t>Communication (G&amp;S)</t>
  </si>
  <si>
    <t>Computer services</t>
  </si>
  <si>
    <t>Consultants and professional services: Business and advisory services</t>
  </si>
  <si>
    <t>Consultants and professional services: Infrastructure and planning</t>
  </si>
  <si>
    <t>Consultants and professional services: Laboratory services</t>
  </si>
  <si>
    <t>Consultants and professional services: Scientific and technological services</t>
  </si>
  <si>
    <t>Consultants and professional services: Legal costs</t>
  </si>
  <si>
    <t>Contractors</t>
  </si>
  <si>
    <t>Agency and support / outsourced services</t>
  </si>
  <si>
    <t>Entertainment</t>
  </si>
  <si>
    <t>Fleet services (including government motor transport)</t>
  </si>
  <si>
    <t>Housing</t>
  </si>
  <si>
    <t>Inventory: Clothing material and accessories</t>
  </si>
  <si>
    <t>Inventory: Farming supplies</t>
  </si>
  <si>
    <t>Inventory: Food and food supplies</t>
  </si>
  <si>
    <t>Inventory: Fuel, oil and gas</t>
  </si>
  <si>
    <t>Inventory: Learner and teacher support material</t>
  </si>
  <si>
    <t>Inventory: Materials and supplies</t>
  </si>
  <si>
    <t>Inventory: Medical supplies</t>
  </si>
  <si>
    <t>Inventory: Medicine</t>
  </si>
  <si>
    <t>Medsas inventory interface</t>
  </si>
  <si>
    <t>Inventory: Other supplies</t>
  </si>
  <si>
    <t>Consumable supplies</t>
  </si>
  <si>
    <t>Consumable: Stationery,printing and office supplies</t>
  </si>
  <si>
    <t>Operating leases</t>
  </si>
  <si>
    <t>Property payments</t>
  </si>
  <si>
    <t>Transport provided: Departmental activity</t>
  </si>
  <si>
    <t>Travel and subsistence</t>
  </si>
  <si>
    <t>Training and development</t>
  </si>
  <si>
    <t>Operating payments</t>
  </si>
  <si>
    <t>Venues and facilities</t>
  </si>
  <si>
    <t>Rental and hiring</t>
  </si>
  <si>
    <t>Transfers and subsidies</t>
  </si>
  <si>
    <t>Provinces</t>
  </si>
  <si>
    <t>Provincial Revenue Funds</t>
  </si>
  <si>
    <t>Provincial agencies and funds</t>
  </si>
  <si>
    <t>Municipalities</t>
  </si>
  <si>
    <t>Municipal agencies and funds</t>
  </si>
  <si>
    <t>Social security funds</t>
  </si>
  <si>
    <t>Provide list of entities receiving transfers</t>
  </si>
  <si>
    <t>Public corporations</t>
  </si>
  <si>
    <t>Subsidies on production</t>
  </si>
  <si>
    <t>Other transfers</t>
  </si>
  <si>
    <t>Private enterprises</t>
  </si>
  <si>
    <t>Social benefits</t>
  </si>
  <si>
    <t>Other transfers to households</t>
  </si>
  <si>
    <t>Buildings</t>
  </si>
  <si>
    <t>Other fixed structures</t>
  </si>
  <si>
    <t>Transport equipment</t>
  </si>
  <si>
    <t>Other machinery and equipment</t>
  </si>
  <si>
    <t>2013/14</t>
  </si>
  <si>
    <t>2012/13</t>
  </si>
  <si>
    <t>2011/12</t>
  </si>
  <si>
    <t>2010/11</t>
  </si>
  <si>
    <t>Table B.1: Specification of receipts: Education</t>
  </si>
  <si>
    <t>Table B.2: Payments and estimates by economic classification: Education</t>
  </si>
  <si>
    <t xml:space="preserve">14. </t>
  </si>
  <si>
    <t xml:space="preserve">15. </t>
  </si>
  <si>
    <t>2. Public Ordinary Schools Education</t>
  </si>
  <si>
    <t>3. Independent Schools Subsidies</t>
  </si>
  <si>
    <t>1. Administration</t>
  </si>
  <si>
    <t xml:space="preserve">10. </t>
  </si>
  <si>
    <t>4. Public Special Schools Education</t>
  </si>
  <si>
    <t>5. Further Education And Training</t>
  </si>
  <si>
    <t>6. Adult Basic Education And Training</t>
  </si>
  <si>
    <t>7. Early Childhood And Development</t>
  </si>
  <si>
    <t>8. Infrastructure Development</t>
  </si>
  <si>
    <t>9. Auxiliary And Associated Services</t>
  </si>
  <si>
    <t xml:space="preserve">11. </t>
  </si>
  <si>
    <t xml:space="preserve">12. </t>
  </si>
  <si>
    <t xml:space="preserve">13. </t>
  </si>
  <si>
    <t>1. Office Of The Mec</t>
  </si>
  <si>
    <t>2. Corporate Services</t>
  </si>
  <si>
    <t>3. Education Management</t>
  </si>
  <si>
    <t>4. Human Resource Development</t>
  </si>
  <si>
    <t>5. (Emis) Education Management Information System</t>
  </si>
  <si>
    <t>6. Conditional Grants</t>
  </si>
  <si>
    <t>1. Public Primary Schools</t>
  </si>
  <si>
    <t>2. Public Secondary Schools</t>
  </si>
  <si>
    <t>3. Human Resource Development</t>
  </si>
  <si>
    <t>4. School Sport, Culture &amp; Media Services</t>
  </si>
  <si>
    <t>5. Conditional Grants</t>
  </si>
  <si>
    <t>1. Primary Phase</t>
  </si>
  <si>
    <t>2. Secondary Phase</t>
  </si>
  <si>
    <t>1. Schools</t>
  </si>
  <si>
    <t>2. Human Resource Development</t>
  </si>
  <si>
    <t>3. School Sport, Culture &amp; Media Services</t>
  </si>
  <si>
    <t>4. Conditional Grants</t>
  </si>
  <si>
    <t>1. Public Institutions</t>
  </si>
  <si>
    <t>2. Youth Colleges</t>
  </si>
  <si>
    <t>3. Professional Services</t>
  </si>
  <si>
    <t>5. In-College Sport &amp; Culture</t>
  </si>
  <si>
    <t>1. Public Centres</t>
  </si>
  <si>
    <t>2. Subsidies To Private Centres</t>
  </si>
  <si>
    <t>4. Human Resource Devlopment</t>
  </si>
  <si>
    <t>1. Grade R In Public Schools</t>
  </si>
  <si>
    <t>2. Grade R In Community Centres</t>
  </si>
  <si>
    <t>3. Pre-Grade R Training</t>
  </si>
  <si>
    <t>2. Public Ordinary Schools</t>
  </si>
  <si>
    <t>3. Special Schools</t>
  </si>
  <si>
    <t>4. Early Childhood Development</t>
  </si>
  <si>
    <t>1. Payment To Seta</t>
  </si>
  <si>
    <t>2. Professional Services</t>
  </si>
  <si>
    <t>3. Special Projects</t>
  </si>
  <si>
    <t>4. External Examinations</t>
  </si>
  <si>
    <t>2014/15</t>
  </si>
  <si>
    <t>2016/17</t>
  </si>
  <si>
    <t>2015/16</t>
  </si>
  <si>
    <t>Table 7.2: Summary of departmental receipts collection</t>
  </si>
  <si>
    <t>Table 7.3: Summary of payments and estimates by programme: Education</t>
  </si>
  <si>
    <t>Table 7.4: Summary of provincial payments and estimates by economic classification: Education</t>
  </si>
  <si>
    <t>Table 7.8: Summary of payments and estimates by sub-programme: Administration</t>
  </si>
  <si>
    <t>Table 7.9: Summary of payments and estimates by economic classification: Administration</t>
  </si>
  <si>
    <t>Table 7.10: Summary of payments and estimates by sub-programme: Public Ordinary Schools Education</t>
  </si>
  <si>
    <t>Table 7.11: Summary of payments and estimates by economic classification: Public Ordinary Schools Education</t>
  </si>
  <si>
    <t>Table 7.12: Summary of payments and estimates by sub-programme: Independent Schools Subsidies</t>
  </si>
  <si>
    <t>Table 7.13: Summary of payments and estimates by economic classification: Independent Schools Subsidies</t>
  </si>
  <si>
    <t>Table 7.14: Summary of payments and estimates by sub-programme: Public Special Schools Education</t>
  </si>
  <si>
    <t>Table 7.15: Summary of payments and estimates by economic classification: Public Special Schools Education</t>
  </si>
  <si>
    <t>Table 7.16: Summary of payments and estimates by sub-programme: Further Education And Training</t>
  </si>
  <si>
    <t>Table 7.17: Summary of payments and estimates by economic classification: Further Education And Training</t>
  </si>
  <si>
    <t>Table 7.18: Summary of payments and estimates by sub-programme: Adult Basic Education And Training</t>
  </si>
  <si>
    <t>Table 7.19: Summary of payments and estimates by economic classification: Adult Basic Education And Training</t>
  </si>
  <si>
    <t>Table 7.20: Summary of payments and estimates by sub-programme: Early Childhood And Development</t>
  </si>
  <si>
    <t>Table 7.21: Summary of payments and estimates by economic classification: Early Childhood And Development</t>
  </si>
  <si>
    <t>Table 7.22: Summary of payments and estimates by sub-programme: Infrastructure Development</t>
  </si>
  <si>
    <t>Table 7.23: Summary of payments and estimates by economic classification: Infrastructure Development</t>
  </si>
  <si>
    <t>Table 7.24: Summary of payments and estimates by sub-programme: Auxiliary And Associated Services</t>
  </si>
  <si>
    <t>Table 25: Summary of payments and estimates by economic classification: Auxiliary And Associated Services</t>
  </si>
  <si>
    <t>Table B.2A: Payments and estimates by economic classification: Administration</t>
  </si>
  <si>
    <t>Table B.2B: Payments and estimates by economic classification: Public Ordinary Schools Education</t>
  </si>
  <si>
    <t>Table B.2C: Payments and estimates by economic classification: Independent Schools Subsidies</t>
  </si>
  <si>
    <t>Table B.2D: Payments and estimates by economic classification: Public Special Schools Education</t>
  </si>
  <si>
    <t>Table B.2E: Payments and estimates by economic classification: Further Education And Training</t>
  </si>
  <si>
    <t>Table B.2F: Payments and estimates by economic classification: Adult Basic Education And Training</t>
  </si>
  <si>
    <t>Table B.2G: Payments and estimates by economic classification: Early Childhood And Development</t>
  </si>
  <si>
    <t>Table B.2H: Payments and estimates by economic classification: Infrastructure Development</t>
  </si>
  <si>
    <t>Table B.2I: Payments and estimates by economic classification: Auxiliary And Associated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</si>
</sst>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*\ \-#,##0_);_(* &quot;–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8"/>
      <color indexed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i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3" fillId="0" borderId="1" xfId="1" applyFont="1" applyBorder="1" applyAlignment="1"/>
    <xf numFmtId="0" fontId="3" fillId="0" borderId="0" xfId="1" applyFont="1" applyAlignment="1"/>
    <xf numFmtId="0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centerContinuous" vertical="center" wrapText="1"/>
    </xf>
    <xf numFmtId="0" fontId="4" fillId="0" borderId="0" xfId="1" applyFont="1" applyBorder="1" applyAlignment="1">
      <alignment horizontal="centerContinuous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Continuous" vertical="center" wrapText="1"/>
    </xf>
    <xf numFmtId="0" fontId="5" fillId="0" borderId="3" xfId="1" applyFont="1" applyBorder="1" applyAlignment="1">
      <alignment horizontal="centerContinuous" vertical="center" wrapText="1"/>
    </xf>
    <xf numFmtId="0" fontId="5" fillId="0" borderId="0" xfId="1" applyFont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17" fontId="4" fillId="0" borderId="5" xfId="1" quotePrefix="1" applyNumberFormat="1" applyFont="1" applyBorder="1" applyAlignment="1">
      <alignment horizontal="center" vertical="center" wrapText="1"/>
    </xf>
    <xf numFmtId="0" fontId="4" fillId="0" borderId="0" xfId="1" applyNumberFormat="1" applyFont="1" applyAlignment="1">
      <alignment horizontal="left" vertical="center" indent="1"/>
    </xf>
    <xf numFmtId="0" fontId="4" fillId="0" borderId="0" xfId="1" applyFont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right" vertical="top"/>
    </xf>
    <xf numFmtId="164" fontId="6" fillId="0" borderId="8" xfId="1" applyNumberFormat="1" applyFont="1" applyFill="1" applyBorder="1" applyAlignment="1" applyProtection="1">
      <alignment horizontal="right" vertical="top"/>
    </xf>
    <xf numFmtId="164" fontId="6" fillId="0" borderId="9" xfId="1" applyNumberFormat="1" applyFont="1" applyFill="1" applyBorder="1" applyAlignment="1" applyProtection="1">
      <alignment horizontal="right"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NumberFormat="1" applyFont="1" applyAlignment="1">
      <alignment horizontal="left" vertical="center" indent="1"/>
    </xf>
    <xf numFmtId="49" fontId="8" fillId="0" borderId="0" xfId="1" applyNumberFormat="1" applyFont="1" applyAlignment="1">
      <alignment horizontal="left" vertical="center" indent="1"/>
    </xf>
    <xf numFmtId="164" fontId="5" fillId="0" borderId="10" xfId="1" applyNumberFormat="1" applyFont="1" applyFill="1" applyBorder="1" applyAlignment="1" applyProtection="1">
      <alignment horizontal="right" vertical="top"/>
    </xf>
    <xf numFmtId="164" fontId="5" fillId="0" borderId="11" xfId="1" applyNumberFormat="1" applyFont="1" applyFill="1" applyBorder="1" applyAlignment="1" applyProtection="1">
      <alignment horizontal="right" vertical="top"/>
    </xf>
    <xf numFmtId="164" fontId="5" fillId="0" borderId="12" xfId="1" applyNumberFormat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center"/>
      <protection locked="0"/>
    </xf>
    <xf numFmtId="0" fontId="8" fillId="0" borderId="0" xfId="1" applyNumberFormat="1" applyFont="1" applyAlignment="1">
      <alignment horizontal="left" indent="1"/>
    </xf>
    <xf numFmtId="164" fontId="5" fillId="0" borderId="8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Border="1" applyAlignment="1" applyProtection="1">
      <alignment horizontal="right" vertical="top"/>
    </xf>
    <xf numFmtId="164" fontId="5" fillId="0" borderId="9" xfId="1" applyNumberFormat="1" applyFont="1" applyFill="1" applyBorder="1" applyAlignment="1" applyProtection="1">
      <alignment horizontal="right" vertical="top"/>
    </xf>
    <xf numFmtId="164" fontId="5" fillId="0" borderId="6" xfId="1" applyNumberFormat="1" applyFont="1" applyFill="1" applyBorder="1" applyAlignment="1" applyProtection="1">
      <alignment horizontal="right" vertical="top"/>
    </xf>
    <xf numFmtId="164" fontId="5" fillId="0" borderId="5" xfId="1" applyNumberFormat="1" applyFont="1" applyFill="1" applyBorder="1" applyAlignment="1" applyProtection="1">
      <alignment horizontal="right" vertical="top"/>
    </xf>
    <xf numFmtId="164" fontId="5" fillId="0" borderId="7" xfId="1" applyNumberFormat="1" applyFont="1" applyFill="1" applyBorder="1" applyAlignment="1" applyProtection="1">
      <alignment horizontal="right" vertical="top"/>
    </xf>
    <xf numFmtId="0" fontId="4" fillId="0" borderId="0" xfId="1" applyNumberFormat="1" applyFont="1" applyAlignment="1">
      <alignment horizontal="left" indent="1"/>
    </xf>
    <xf numFmtId="49" fontId="4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 indent="1"/>
    </xf>
    <xf numFmtId="0" fontId="8" fillId="0" borderId="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left" indent="1"/>
    </xf>
    <xf numFmtId="0" fontId="4" fillId="0" borderId="13" xfId="1" applyFont="1" applyBorder="1" applyAlignment="1">
      <alignment vertical="center"/>
    </xf>
    <xf numFmtId="164" fontId="6" fillId="0" borderId="13" xfId="1" applyNumberFormat="1" applyFont="1" applyFill="1" applyBorder="1" applyAlignment="1" applyProtection="1">
      <alignment horizontal="right" vertical="top"/>
    </xf>
    <xf numFmtId="164" fontId="6" fillId="0" borderId="14" xfId="1" applyNumberFormat="1" applyFont="1" applyFill="1" applyBorder="1" applyAlignment="1" applyProtection="1">
      <alignment horizontal="right" vertical="top"/>
    </xf>
    <xf numFmtId="164" fontId="6" fillId="0" borderId="15" xfId="1" applyNumberFormat="1" applyFont="1" applyFill="1" applyBorder="1" applyAlignment="1" applyProtection="1">
      <alignment horizontal="right" vertical="top"/>
    </xf>
    <xf numFmtId="0" fontId="3" fillId="0" borderId="0" xfId="1" applyFont="1" applyAlignment="1">
      <alignment vertical="center"/>
    </xf>
    <xf numFmtId="0" fontId="9" fillId="0" borderId="1" xfId="1" applyFont="1" applyBorder="1" applyAlignment="1"/>
    <xf numFmtId="0" fontId="9" fillId="0" borderId="0" xfId="1" applyFont="1" applyAlignme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0" fillId="0" borderId="0" xfId="1" applyNumberFormat="1" applyFont="1" applyBorder="1" applyAlignment="1">
      <alignment horizontal="left"/>
    </xf>
    <xf numFmtId="0" fontId="8" fillId="0" borderId="0" xfId="1" applyFont="1" applyBorder="1" applyAlignment="1">
      <alignment horizontal="left" vertical="center" indent="1"/>
    </xf>
    <xf numFmtId="49" fontId="5" fillId="0" borderId="0" xfId="1" applyNumberFormat="1" applyFont="1" applyAlignment="1">
      <alignment horizontal="left" vertical="center" indent="2"/>
    </xf>
    <xf numFmtId="0" fontId="8" fillId="0" borderId="0" xfId="1" applyFont="1" applyAlignment="1">
      <alignment horizontal="left" vertical="center" indent="1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6" fillId="0" borderId="16" xfId="1" applyNumberFormat="1" applyFont="1" applyFill="1" applyBorder="1" applyAlignment="1" applyProtection="1">
      <alignment horizontal="right" vertical="top"/>
    </xf>
    <xf numFmtId="164" fontId="6" fillId="0" borderId="17" xfId="1" applyNumberFormat="1" applyFont="1" applyFill="1" applyBorder="1" applyAlignment="1" applyProtection="1">
      <alignment horizontal="right" vertical="top"/>
    </xf>
    <xf numFmtId="0" fontId="2" fillId="0" borderId="1" xfId="1" quotePrefix="1" applyFont="1" applyBorder="1" applyAlignment="1">
      <alignment horizontal="left"/>
    </xf>
    <xf numFmtId="0" fontId="3" fillId="0" borderId="0" xfId="1" quotePrefix="1" applyFont="1" applyAlignment="1"/>
    <xf numFmtId="0" fontId="4" fillId="0" borderId="0" xfId="1" quotePrefix="1" applyFont="1" applyBorder="1" applyAlignment="1">
      <alignment vertical="center" wrapText="1"/>
    </xf>
    <xf numFmtId="0" fontId="5" fillId="0" borderId="3" xfId="1" quotePrefix="1" applyFont="1" applyBorder="1" applyAlignment="1">
      <alignment vertical="center"/>
    </xf>
    <xf numFmtId="0" fontId="4" fillId="0" borderId="5" xfId="1" quotePrefix="1" applyFont="1" applyBorder="1" applyAlignment="1">
      <alignment vertical="center" wrapText="1"/>
    </xf>
    <xf numFmtId="0" fontId="5" fillId="0" borderId="5" xfId="1" quotePrefix="1" applyFont="1" applyBorder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6" fillId="0" borderId="0" xfId="1" quotePrefix="1" applyNumberFormat="1" applyFont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0" fontId="6" fillId="0" borderId="0" xfId="1" quotePrefix="1" applyFont="1" applyAlignment="1">
      <alignment vertical="center"/>
    </xf>
    <xf numFmtId="49" fontId="5" fillId="0" borderId="0" xfId="1" applyNumberFormat="1" applyFont="1" applyAlignment="1">
      <alignment horizontal="left" vertical="center" indent="1"/>
    </xf>
    <xf numFmtId="49" fontId="5" fillId="0" borderId="10" xfId="1" quotePrefix="1" applyNumberFormat="1" applyFont="1" applyBorder="1" applyAlignment="1">
      <alignment horizontal="left" vertical="center" indent="1"/>
    </xf>
    <xf numFmtId="49" fontId="5" fillId="0" borderId="11" xfId="1" quotePrefix="1" applyNumberFormat="1" applyFont="1" applyBorder="1" applyAlignment="1">
      <alignment horizontal="left" vertical="center" indent="1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164" fontId="5" fillId="0" borderId="12" xfId="1" applyNumberFormat="1" applyFont="1" applyFill="1" applyBorder="1" applyAlignment="1" applyProtection="1">
      <alignment horizontal="center" vertical="center"/>
    </xf>
    <xf numFmtId="164" fontId="5" fillId="0" borderId="11" xfId="1" quotePrefix="1" applyNumberFormat="1" applyFont="1" applyFill="1" applyBorder="1" applyAlignment="1" applyProtection="1">
      <alignment horizontal="center" vertical="center"/>
    </xf>
    <xf numFmtId="164" fontId="5" fillId="0" borderId="12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Border="1" applyAlignment="1">
      <alignment horizontal="left" vertical="center" indent="1"/>
    </xf>
    <xf numFmtId="49" fontId="5" fillId="0" borderId="0" xfId="1" quotePrefix="1" applyNumberFormat="1" applyFont="1" applyBorder="1" applyAlignment="1">
      <alignment horizontal="lef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0" xfId="1" quotePrefix="1" applyNumberFormat="1" applyFont="1" applyFill="1" applyBorder="1" applyAlignment="1" applyProtection="1">
      <alignment horizontal="center" vertical="center"/>
    </xf>
    <xf numFmtId="164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6" xfId="1" quotePrefix="1" applyNumberFormat="1" applyFont="1" applyBorder="1" applyAlignment="1">
      <alignment horizontal="left" vertical="center" indent="1"/>
    </xf>
    <xf numFmtId="49" fontId="5" fillId="0" borderId="5" xfId="1" quotePrefix="1" applyNumberFormat="1" applyFont="1" applyBorder="1" applyAlignment="1">
      <alignment horizontal="left" vertical="center" indent="1"/>
    </xf>
    <xf numFmtId="164" fontId="5" fillId="0" borderId="5" xfId="1" applyNumberFormat="1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164" fontId="5" fillId="0" borderId="5" xfId="1" quotePrefix="1" applyNumberFormat="1" applyFont="1" applyFill="1" applyBorder="1" applyAlignment="1" applyProtection="1">
      <alignment horizontal="center" vertical="center"/>
    </xf>
    <xf numFmtId="164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10" xfId="1" quotePrefix="1" applyNumberFormat="1" applyFont="1" applyBorder="1" applyAlignment="1">
      <alignment horizontal="left" vertical="center"/>
    </xf>
    <xf numFmtId="49" fontId="5" fillId="0" borderId="11" xfId="1" quotePrefix="1" applyNumberFormat="1" applyFont="1" applyBorder="1" applyAlignment="1">
      <alignment horizontal="left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5" fillId="0" borderId="20" xfId="1" applyNumberFormat="1" applyFont="1" applyFill="1" applyBorder="1" applyAlignment="1" applyProtection="1">
      <alignment horizontal="center" vertical="center"/>
    </xf>
    <xf numFmtId="0" fontId="6" fillId="0" borderId="11" xfId="1" quotePrefix="1" applyFont="1" applyBorder="1" applyAlignment="1">
      <alignment vertical="center"/>
    </xf>
    <xf numFmtId="0" fontId="6" fillId="0" borderId="12" xfId="1" quotePrefix="1" applyFont="1" applyBorder="1" applyAlignment="1">
      <alignment vertical="center"/>
    </xf>
    <xf numFmtId="49" fontId="5" fillId="0" borderId="8" xfId="1" quotePrefix="1" applyNumberFormat="1" applyFont="1" applyBorder="1" applyAlignment="1">
      <alignment horizontal="left" vertical="center" indent="2"/>
    </xf>
    <xf numFmtId="49" fontId="5" fillId="0" borderId="10" xfId="1" quotePrefix="1" applyNumberFormat="1" applyFont="1" applyBorder="1" applyAlignment="1">
      <alignment horizontal="left" vertical="center" indent="2"/>
    </xf>
    <xf numFmtId="0" fontId="5" fillId="0" borderId="12" xfId="1" quotePrefix="1" applyFont="1" applyBorder="1" applyAlignment="1">
      <alignment vertical="center"/>
    </xf>
    <xf numFmtId="0" fontId="5" fillId="0" borderId="9" xfId="1" quotePrefix="1" applyFont="1" applyBorder="1" applyAlignment="1">
      <alignment vertical="center"/>
    </xf>
    <xf numFmtId="49" fontId="11" fillId="0" borderId="0" xfId="1" applyNumberFormat="1" applyFont="1" applyAlignment="1">
      <alignment horizontal="left" vertical="center" indent="3"/>
    </xf>
    <xf numFmtId="49" fontId="11" fillId="0" borderId="8" xfId="1" quotePrefix="1" applyNumberFormat="1" applyFont="1" applyBorder="1" applyAlignment="1">
      <alignment horizontal="left" vertical="center" indent="3"/>
    </xf>
    <xf numFmtId="49" fontId="11" fillId="0" borderId="0" xfId="1" applyNumberFormat="1" applyFont="1" applyAlignment="1">
      <alignment horizontal="left" vertical="center" indent="4"/>
    </xf>
    <xf numFmtId="49" fontId="11" fillId="0" borderId="8" xfId="1" quotePrefix="1" applyNumberFormat="1" applyFont="1" applyBorder="1" applyAlignment="1">
      <alignment horizontal="left" vertical="center" indent="4"/>
    </xf>
    <xf numFmtId="0" fontId="8" fillId="0" borderId="0" xfId="1" applyNumberFormat="1" applyFont="1" applyBorder="1" applyAlignment="1">
      <alignment horizontal="left" indent="1"/>
    </xf>
    <xf numFmtId="0" fontId="5" fillId="0" borderId="7" xfId="1" quotePrefix="1" applyFont="1" applyBorder="1" applyAlignment="1">
      <alignment vertical="center"/>
    </xf>
    <xf numFmtId="49" fontId="5" fillId="0" borderId="0" xfId="1" quotePrefix="1" applyNumberFormat="1" applyFont="1" applyAlignment="1">
      <alignment horizontal="left" vertical="center" inden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5" fillId="0" borderId="11" xfId="1" quotePrefix="1" applyFont="1" applyBorder="1" applyAlignment="1">
      <alignment vertical="center"/>
    </xf>
    <xf numFmtId="0" fontId="5" fillId="0" borderId="0" xfId="1" quotePrefix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49" fontId="6" fillId="0" borderId="0" xfId="1" quotePrefix="1" applyNumberFormat="1" applyFont="1" applyBorder="1" applyAlignment="1">
      <alignment horizontal="left" vertical="center"/>
    </xf>
    <xf numFmtId="0" fontId="6" fillId="0" borderId="0" xfId="1" quotePrefix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49" fontId="6" fillId="0" borderId="10" xfId="1" quotePrefix="1" applyNumberFormat="1" applyFont="1" applyBorder="1" applyAlignment="1">
      <alignment horizontal="left" vertical="center"/>
    </xf>
    <xf numFmtId="49" fontId="6" fillId="0" borderId="11" xfId="1" quotePrefix="1" applyNumberFormat="1" applyFont="1" applyBorder="1" applyAlignment="1">
      <alignment horizontal="left" vertical="center"/>
    </xf>
    <xf numFmtId="164" fontId="6" fillId="0" borderId="18" xfId="1" applyNumberFormat="1" applyFont="1" applyFill="1" applyBorder="1" applyAlignment="1" applyProtection="1">
      <alignment horizontal="center" vertical="center"/>
    </xf>
    <xf numFmtId="164" fontId="6" fillId="0" borderId="19" xfId="1" applyNumberFormat="1" applyFont="1" applyFill="1" applyBorder="1" applyAlignment="1" applyProtection="1">
      <alignment horizontal="center" vertical="center"/>
    </xf>
    <xf numFmtId="164" fontId="6" fillId="0" borderId="20" xfId="1" applyNumberFormat="1" applyFont="1" applyFill="1" applyBorder="1" applyAlignment="1" applyProtection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49" fontId="6" fillId="0" borderId="0" xfId="1" applyNumberFormat="1" applyFont="1" applyBorder="1" applyAlignment="1">
      <alignment horizontal="left" vertical="center"/>
    </xf>
    <xf numFmtId="0" fontId="5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3" xfId="1" quotePrefix="1" applyFont="1" applyBorder="1" applyAlignment="1">
      <alignment vertical="center"/>
    </xf>
    <xf numFmtId="0" fontId="5" fillId="0" borderId="13" xfId="1" quotePrefix="1" applyFont="1" applyBorder="1" applyAlignment="1">
      <alignment vertical="center"/>
    </xf>
    <xf numFmtId="0" fontId="5" fillId="0" borderId="0" xfId="1" quotePrefix="1" applyFont="1" applyAlignment="1">
      <alignment vertical="center"/>
    </xf>
    <xf numFmtId="0" fontId="3" fillId="0" borderId="0" xfId="1" quotePrefix="1" applyFont="1" applyBorder="1" applyAlignment="1"/>
    <xf numFmtId="0" fontId="5" fillId="0" borderId="3" xfId="1" quotePrefix="1" applyFont="1" applyBorder="1" applyAlignment="1">
      <alignment horizontal="centerContinuous" vertical="center" wrapText="1"/>
    </xf>
    <xf numFmtId="0" fontId="4" fillId="0" borderId="0" xfId="1" quotePrefix="1" applyFont="1" applyAlignment="1">
      <alignment horizontal="left" vertical="center"/>
    </xf>
    <xf numFmtId="0" fontId="4" fillId="0" borderId="0" xfId="1" quotePrefix="1" applyFont="1" applyAlignment="1">
      <alignment horizontal="center" vertical="center" wrapText="1"/>
    </xf>
    <xf numFmtId="49" fontId="8" fillId="0" borderId="10" xfId="1" quotePrefix="1" applyNumberFormat="1" applyFont="1" applyBorder="1" applyAlignment="1">
      <alignment horizontal="left" vertical="center" indent="1"/>
    </xf>
    <xf numFmtId="49" fontId="8" fillId="0" borderId="11" xfId="1" quotePrefix="1" applyNumberFormat="1" applyFont="1" applyBorder="1" applyAlignment="1">
      <alignment horizontal="left" vertical="center" indent="1"/>
    </xf>
    <xf numFmtId="0" fontId="8" fillId="0" borderId="11" xfId="1" quotePrefix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indent="2"/>
    </xf>
    <xf numFmtId="49" fontId="8" fillId="0" borderId="8" xfId="1" quotePrefix="1" applyNumberFormat="1" applyFont="1" applyBorder="1" applyAlignment="1">
      <alignment horizontal="left" vertical="center" indent="1"/>
    </xf>
    <xf numFmtId="0" fontId="8" fillId="0" borderId="12" xfId="1" quotePrefix="1" applyFont="1" applyBorder="1" applyAlignment="1">
      <alignment horizontal="center" vertical="center" wrapText="1"/>
    </xf>
    <xf numFmtId="49" fontId="8" fillId="0" borderId="6" xfId="1" quotePrefix="1" applyNumberFormat="1" applyFont="1" applyBorder="1" applyAlignment="1">
      <alignment horizontal="left" vertical="center" indent="1"/>
    </xf>
    <xf numFmtId="0" fontId="8" fillId="0" borderId="7" xfId="1" quotePrefix="1" applyFont="1" applyBorder="1" applyAlignment="1">
      <alignment horizontal="center" vertical="center" wrapText="1"/>
    </xf>
    <xf numFmtId="49" fontId="8" fillId="0" borderId="0" xfId="1" quotePrefix="1" applyNumberFormat="1" applyFont="1" applyBorder="1" applyAlignment="1">
      <alignment horizontal="left" vertical="center" indent="1"/>
    </xf>
    <xf numFmtId="0" fontId="8" fillId="0" borderId="0" xfId="1" quotePrefix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left" vertical="center" indent="2"/>
    </xf>
    <xf numFmtId="0" fontId="8" fillId="0" borderId="9" xfId="1" quotePrefix="1" applyFont="1" applyBorder="1" applyAlignment="1">
      <alignment horizontal="center" vertical="center" wrapText="1"/>
    </xf>
    <xf numFmtId="49" fontId="8" fillId="0" borderId="5" xfId="1" quotePrefix="1" applyNumberFormat="1" applyFont="1" applyBorder="1" applyAlignment="1">
      <alignment horizontal="left" vertical="center" indent="1"/>
    </xf>
    <xf numFmtId="0" fontId="8" fillId="0" borderId="5" xfId="1" quotePrefix="1" applyFont="1" applyBorder="1" applyAlignment="1">
      <alignment horizontal="center" vertical="center" wrapText="1"/>
    </xf>
    <xf numFmtId="49" fontId="4" fillId="0" borderId="0" xfId="1" quotePrefix="1" applyNumberFormat="1" applyFont="1" applyAlignment="1">
      <alignment horizontal="left" vertical="center"/>
    </xf>
    <xf numFmtId="49" fontId="4" fillId="0" borderId="0" xfId="1" quotePrefix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indent="3"/>
    </xf>
    <xf numFmtId="49" fontId="4" fillId="0" borderId="8" xfId="1" quotePrefix="1" applyNumberFormat="1" applyFont="1" applyBorder="1" applyAlignment="1">
      <alignment horizontal="left" vertical="center"/>
    </xf>
    <xf numFmtId="0" fontId="4" fillId="0" borderId="0" xfId="1" quotePrefix="1" applyFont="1" applyBorder="1" applyAlignment="1">
      <alignment horizontal="center" vertical="center" wrapText="1"/>
    </xf>
    <xf numFmtId="0" fontId="6" fillId="0" borderId="9" xfId="1" quotePrefix="1" applyFont="1" applyBorder="1" applyAlignment="1">
      <alignment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vertical="center"/>
    </xf>
    <xf numFmtId="0" fontId="8" fillId="0" borderId="13" xfId="1" quotePrefix="1" applyFont="1" applyBorder="1" applyAlignment="1">
      <alignment horizontal="center" vertical="center" wrapText="1"/>
    </xf>
    <xf numFmtId="17" fontId="4" fillId="0" borderId="6" xfId="1" quotePrefix="1" applyNumberFormat="1" applyFont="1" applyBorder="1" applyAlignment="1">
      <alignment horizontal="center" vertical="center" wrapText="1"/>
    </xf>
    <xf numFmtId="17" fontId="4" fillId="0" borderId="5" xfId="1" applyNumberFormat="1" applyFont="1" applyBorder="1" applyAlignment="1">
      <alignment horizontal="center" vertical="center" wrapText="1"/>
    </xf>
    <xf numFmtId="17" fontId="4" fillId="0" borderId="7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66"/>
  </sheetPr>
  <dimension ref="A1:AA243"/>
  <sheetViews>
    <sheetView showGridLines="0" tabSelected="1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180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/>
    </row>
    <row r="4" spans="1:27" s="14" customFormat="1" ht="12.75" customHeight="1" x14ac:dyDescent="0.25">
      <c r="A4" s="31"/>
      <c r="B4" s="58" t="s">
        <v>34</v>
      </c>
      <c r="C4" s="28">
        <f>SUM(C5:C8)</f>
        <v>0</v>
      </c>
      <c r="D4" s="28">
        <f t="shared" ref="D4:K4" si="0">SUM(D5:D8)</f>
        <v>0</v>
      </c>
      <c r="E4" s="28">
        <f t="shared" si="0"/>
        <v>0</v>
      </c>
      <c r="F4" s="27">
        <f t="shared" si="0"/>
        <v>0</v>
      </c>
      <c r="G4" s="28">
        <f t="shared" si="0"/>
        <v>0</v>
      </c>
      <c r="H4" s="29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Z4" s="53"/>
      <c r="AA4" s="24" t="s">
        <v>7</v>
      </c>
    </row>
    <row r="5" spans="1:27" s="14" customFormat="1" ht="12.75" customHeight="1" x14ac:dyDescent="0.25">
      <c r="A5" s="31"/>
      <c r="B5" s="59" t="s">
        <v>35</v>
      </c>
      <c r="C5" s="27">
        <v>0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Z5" s="53"/>
      <c r="AA5" s="30">
        <v>1</v>
      </c>
    </row>
    <row r="6" spans="1:27" s="14" customFormat="1" ht="12.75" customHeight="1" x14ac:dyDescent="0.25">
      <c r="A6" s="31"/>
      <c r="B6" s="59" t="s">
        <v>36</v>
      </c>
      <c r="C6" s="32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4">
        <v>0</v>
      </c>
      <c r="Z6" s="53"/>
      <c r="AA6" s="24" t="s">
        <v>10</v>
      </c>
    </row>
    <row r="7" spans="1:27" s="14" customFormat="1" ht="12.75" customHeight="1" x14ac:dyDescent="0.25">
      <c r="A7" s="31"/>
      <c r="B7" s="59" t="s">
        <v>37</v>
      </c>
      <c r="C7" s="32">
        <v>0</v>
      </c>
      <c r="D7" s="33">
        <v>0</v>
      </c>
      <c r="E7" s="33">
        <v>0</v>
      </c>
      <c r="F7" s="32">
        <v>0</v>
      </c>
      <c r="G7" s="33">
        <v>0</v>
      </c>
      <c r="H7" s="34">
        <v>0</v>
      </c>
      <c r="I7" s="33">
        <v>0</v>
      </c>
      <c r="J7" s="33">
        <v>0</v>
      </c>
      <c r="K7" s="34">
        <v>0</v>
      </c>
      <c r="Z7" s="53"/>
      <c r="AA7" s="30">
        <v>2</v>
      </c>
    </row>
    <row r="8" spans="1:27" s="14" customFormat="1" ht="12.75" customHeight="1" x14ac:dyDescent="0.25">
      <c r="A8" s="31"/>
      <c r="B8" s="59" t="s">
        <v>38</v>
      </c>
      <c r="C8" s="35">
        <v>0</v>
      </c>
      <c r="D8" s="36">
        <v>0</v>
      </c>
      <c r="E8" s="36">
        <v>0</v>
      </c>
      <c r="F8" s="35">
        <v>0</v>
      </c>
      <c r="G8" s="36">
        <v>0</v>
      </c>
      <c r="H8" s="37">
        <v>0</v>
      </c>
      <c r="I8" s="36">
        <v>0</v>
      </c>
      <c r="J8" s="36">
        <v>0</v>
      </c>
      <c r="K8" s="37">
        <v>0</v>
      </c>
      <c r="Z8" s="53"/>
      <c r="AA8" s="24" t="s">
        <v>13</v>
      </c>
    </row>
    <row r="9" spans="1:27" s="23" customFormat="1" ht="12.75" customHeight="1" x14ac:dyDescent="0.25">
      <c r="A9" s="18"/>
      <c r="B9" s="60" t="s">
        <v>39</v>
      </c>
      <c r="C9" s="33">
        <v>12005</v>
      </c>
      <c r="D9" s="33">
        <v>13116</v>
      </c>
      <c r="E9" s="33">
        <v>13674</v>
      </c>
      <c r="F9" s="32">
        <v>14286</v>
      </c>
      <c r="G9" s="33">
        <v>14286</v>
      </c>
      <c r="H9" s="34">
        <v>14270</v>
      </c>
      <c r="I9" s="33">
        <v>14538</v>
      </c>
      <c r="J9" s="33">
        <v>14910</v>
      </c>
      <c r="K9" s="33">
        <v>15701</v>
      </c>
      <c r="Z9" s="53"/>
      <c r="AA9" s="14" t="s">
        <v>30</v>
      </c>
    </row>
    <row r="10" spans="1:27" s="14" customFormat="1" ht="12.75" customHeight="1" x14ac:dyDescent="0.25">
      <c r="A10" s="25"/>
      <c r="B10" s="60" t="s">
        <v>40</v>
      </c>
      <c r="C10" s="33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3">
        <v>0</v>
      </c>
      <c r="Z10" s="53"/>
    </row>
    <row r="11" spans="1:27" s="14" customFormat="1" ht="12.75" customHeight="1" x14ac:dyDescent="0.25">
      <c r="A11" s="31"/>
      <c r="B11" s="60" t="s">
        <v>41</v>
      </c>
      <c r="C11" s="33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3">
        <v>0</v>
      </c>
      <c r="Z11" s="53"/>
    </row>
    <row r="12" spans="1:27" s="14" customFormat="1" ht="12.75" customHeight="1" x14ac:dyDescent="0.25">
      <c r="A12" s="25"/>
      <c r="B12" s="60" t="s">
        <v>42</v>
      </c>
      <c r="C12" s="33">
        <v>3047</v>
      </c>
      <c r="D12" s="33">
        <v>2625</v>
      </c>
      <c r="E12" s="33">
        <v>3000</v>
      </c>
      <c r="F12" s="32">
        <v>3120</v>
      </c>
      <c r="G12" s="33">
        <v>3120</v>
      </c>
      <c r="H12" s="34">
        <v>3586</v>
      </c>
      <c r="I12" s="33">
        <v>3240</v>
      </c>
      <c r="J12" s="33">
        <v>3360</v>
      </c>
      <c r="K12" s="33">
        <v>3538</v>
      </c>
      <c r="Z12" s="53"/>
    </row>
    <row r="13" spans="1:27" s="14" customFormat="1" ht="12.75" customHeight="1" x14ac:dyDescent="0.25">
      <c r="A13" s="25"/>
      <c r="B13" s="60" t="s">
        <v>43</v>
      </c>
      <c r="C13" s="33">
        <v>731</v>
      </c>
      <c r="D13" s="33">
        <v>486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3">
        <v>0</v>
      </c>
      <c r="Z13" s="53"/>
    </row>
    <row r="14" spans="1:27" s="14" customFormat="1" ht="12.75" customHeight="1" x14ac:dyDescent="0.25">
      <c r="A14" s="31"/>
      <c r="B14" s="58" t="s">
        <v>44</v>
      </c>
      <c r="C14" s="36">
        <v>7568</v>
      </c>
      <c r="D14" s="36">
        <v>4711</v>
      </c>
      <c r="E14" s="36">
        <v>5724</v>
      </c>
      <c r="F14" s="35">
        <v>5868</v>
      </c>
      <c r="G14" s="36">
        <v>5868</v>
      </c>
      <c r="H14" s="37">
        <v>6727</v>
      </c>
      <c r="I14" s="36">
        <v>6012</v>
      </c>
      <c r="J14" s="36">
        <v>6012</v>
      </c>
      <c r="K14" s="36">
        <v>6331</v>
      </c>
      <c r="Z14" s="53"/>
    </row>
    <row r="15" spans="1:27" s="14" customFormat="1" ht="12.75" customHeight="1" x14ac:dyDescent="0.25">
      <c r="A15" s="44"/>
      <c r="B15" s="45" t="s">
        <v>45</v>
      </c>
      <c r="C15" s="61">
        <f>SUM(C5:C14)</f>
        <v>23351</v>
      </c>
      <c r="D15" s="61">
        <f t="shared" ref="D15:K15" si="1">SUM(D5:D14)</f>
        <v>20938</v>
      </c>
      <c r="E15" s="61">
        <f t="shared" si="1"/>
        <v>22398</v>
      </c>
      <c r="F15" s="62">
        <f t="shared" si="1"/>
        <v>23274</v>
      </c>
      <c r="G15" s="61">
        <f t="shared" si="1"/>
        <v>23274</v>
      </c>
      <c r="H15" s="63">
        <f t="shared" si="1"/>
        <v>24583</v>
      </c>
      <c r="I15" s="61">
        <f t="shared" si="1"/>
        <v>23790</v>
      </c>
      <c r="J15" s="61">
        <f t="shared" si="1"/>
        <v>24282</v>
      </c>
      <c r="K15" s="61">
        <f t="shared" si="1"/>
        <v>25570</v>
      </c>
      <c r="Z15" s="53"/>
    </row>
    <row r="16" spans="1:27" s="14" customFormat="1" x14ac:dyDescent="0.25">
      <c r="Z16" s="53"/>
    </row>
    <row r="17" spans="26:26" s="14" customFormat="1" x14ac:dyDescent="0.25">
      <c r="Z17" s="53"/>
    </row>
    <row r="18" spans="26:26" s="14" customFormat="1" x14ac:dyDescent="0.25">
      <c r="Z18" s="53"/>
    </row>
    <row r="19" spans="26:26" s="14" customFormat="1" x14ac:dyDescent="0.25">
      <c r="Z19" s="53"/>
    </row>
    <row r="20" spans="26:26" s="14" customFormat="1" x14ac:dyDescent="0.25">
      <c r="Z20" s="53"/>
    </row>
    <row r="21" spans="26:26" s="14" customFormat="1" x14ac:dyDescent="0.25">
      <c r="Z21" s="53"/>
    </row>
    <row r="22" spans="26:26" s="14" customFormat="1" x14ac:dyDescent="0.25">
      <c r="Z22" s="53"/>
    </row>
    <row r="23" spans="26:26" s="14" customFormat="1" x14ac:dyDescent="0.25">
      <c r="Z23" s="53"/>
    </row>
    <row r="24" spans="26:26" s="14" customFormat="1" x14ac:dyDescent="0.25">
      <c r="Z24" s="53"/>
    </row>
    <row r="25" spans="26:26" s="14" customFormat="1" x14ac:dyDescent="0.25">
      <c r="Z25" s="53"/>
    </row>
    <row r="26" spans="26:26" s="14" customFormat="1" x14ac:dyDescent="0.25">
      <c r="Z26" s="53"/>
    </row>
    <row r="27" spans="26:26" s="14" customFormat="1" x14ac:dyDescent="0.25">
      <c r="Z27" s="53"/>
    </row>
    <row r="28" spans="26:26" s="14" customFormat="1" x14ac:dyDescent="0.25">
      <c r="Z28" s="53"/>
    </row>
    <row r="29" spans="26:26" s="14" customFormat="1" x14ac:dyDescent="0.25">
      <c r="Z29" s="53"/>
    </row>
    <row r="30" spans="26:26" s="14" customFormat="1" x14ac:dyDescent="0.25">
      <c r="Z30" s="53"/>
    </row>
    <row r="31" spans="26:26" s="14" customFormat="1" x14ac:dyDescent="0.25">
      <c r="Z31" s="53"/>
    </row>
    <row r="32" spans="26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189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6" t="s">
        <v>156</v>
      </c>
      <c r="C4" s="33">
        <v>169952</v>
      </c>
      <c r="D4" s="33">
        <v>190266</v>
      </c>
      <c r="E4" s="33">
        <v>197641</v>
      </c>
      <c r="F4" s="27">
        <v>211041</v>
      </c>
      <c r="G4" s="28">
        <v>211755</v>
      </c>
      <c r="H4" s="29">
        <v>211755</v>
      </c>
      <c r="I4" s="33">
        <v>217439</v>
      </c>
      <c r="J4" s="33">
        <v>231407</v>
      </c>
      <c r="K4" s="33">
        <v>245549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157</v>
      </c>
      <c r="C5" s="33">
        <v>104</v>
      </c>
      <c r="D5" s="33">
        <v>826</v>
      </c>
      <c r="E5" s="33">
        <v>389</v>
      </c>
      <c r="F5" s="32">
        <v>806</v>
      </c>
      <c r="G5" s="33">
        <v>806</v>
      </c>
      <c r="H5" s="34">
        <v>806</v>
      </c>
      <c r="I5" s="33">
        <v>850</v>
      </c>
      <c r="J5" s="33">
        <v>2237</v>
      </c>
      <c r="K5" s="33">
        <v>2357</v>
      </c>
      <c r="Z5" s="53">
        <f t="shared" si="0"/>
        <v>1</v>
      </c>
      <c r="AA5" s="30">
        <v>6</v>
      </c>
    </row>
    <row r="6" spans="1:27" s="14" customFormat="1" ht="12.75" customHeight="1" x14ac:dyDescent="0.25">
      <c r="A6" s="25"/>
      <c r="B6" s="56" t="s">
        <v>158</v>
      </c>
      <c r="C6" s="33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3">
        <v>0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159</v>
      </c>
      <c r="C7" s="33">
        <v>0</v>
      </c>
      <c r="D7" s="33">
        <v>0</v>
      </c>
      <c r="E7" s="33">
        <v>0</v>
      </c>
      <c r="F7" s="32">
        <v>0</v>
      </c>
      <c r="G7" s="33">
        <v>0</v>
      </c>
      <c r="H7" s="34">
        <v>0</v>
      </c>
      <c r="I7" s="33">
        <v>1072</v>
      </c>
      <c r="J7" s="33">
        <v>337</v>
      </c>
      <c r="K7" s="33">
        <v>0</v>
      </c>
      <c r="Z7" s="53">
        <f t="shared" si="0"/>
        <v>1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170056</v>
      </c>
      <c r="D19" s="46">
        <f t="shared" ref="D19:K19" si="1">SUM(D4:D18)</f>
        <v>191092</v>
      </c>
      <c r="E19" s="46">
        <f t="shared" si="1"/>
        <v>198030</v>
      </c>
      <c r="F19" s="47">
        <f t="shared" si="1"/>
        <v>211847</v>
      </c>
      <c r="G19" s="46">
        <f t="shared" si="1"/>
        <v>212561</v>
      </c>
      <c r="H19" s="48">
        <f t="shared" si="1"/>
        <v>212561</v>
      </c>
      <c r="I19" s="46">
        <f t="shared" si="1"/>
        <v>219361</v>
      </c>
      <c r="J19" s="46">
        <f t="shared" si="1"/>
        <v>233981</v>
      </c>
      <c r="K19" s="46">
        <f t="shared" si="1"/>
        <v>247906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139189</v>
      </c>
      <c r="D4" s="20">
        <f t="shared" ref="D4:K4" si="0">SUM(D5:D7)</f>
        <v>152952</v>
      </c>
      <c r="E4" s="20">
        <f t="shared" si="0"/>
        <v>156391</v>
      </c>
      <c r="F4" s="21">
        <f t="shared" si="0"/>
        <v>176146</v>
      </c>
      <c r="G4" s="20">
        <f t="shared" si="0"/>
        <v>175586</v>
      </c>
      <c r="H4" s="22">
        <f t="shared" si="0"/>
        <v>175586</v>
      </c>
      <c r="I4" s="20">
        <f t="shared" si="0"/>
        <v>186521</v>
      </c>
      <c r="J4" s="20">
        <f t="shared" si="0"/>
        <v>199368</v>
      </c>
      <c r="K4" s="20">
        <f t="shared" si="0"/>
        <v>211459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132034</v>
      </c>
      <c r="D5" s="28">
        <v>143989</v>
      </c>
      <c r="E5" s="28">
        <v>152204</v>
      </c>
      <c r="F5" s="27">
        <v>167469</v>
      </c>
      <c r="G5" s="28">
        <v>166309</v>
      </c>
      <c r="H5" s="29">
        <v>166309</v>
      </c>
      <c r="I5" s="28">
        <v>179292</v>
      </c>
      <c r="J5" s="28">
        <v>190745</v>
      </c>
      <c r="K5" s="29">
        <v>202023</v>
      </c>
      <c r="AA5" s="30">
        <v>6</v>
      </c>
    </row>
    <row r="6" spans="1:27" s="14" customFormat="1" ht="12.75" customHeight="1" x14ac:dyDescent="0.25">
      <c r="A6" s="31"/>
      <c r="B6" s="26" t="s">
        <v>9</v>
      </c>
      <c r="C6" s="32">
        <v>7155</v>
      </c>
      <c r="D6" s="33">
        <v>8963</v>
      </c>
      <c r="E6" s="33">
        <v>4187</v>
      </c>
      <c r="F6" s="32">
        <v>8677</v>
      </c>
      <c r="G6" s="33">
        <v>9277</v>
      </c>
      <c r="H6" s="34">
        <v>9277</v>
      </c>
      <c r="I6" s="33">
        <v>7229</v>
      </c>
      <c r="J6" s="33">
        <v>8623</v>
      </c>
      <c r="K6" s="34">
        <v>9436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30628</v>
      </c>
      <c r="D8" s="20">
        <f t="shared" ref="D8:K8" si="1">SUM(D9:D15)</f>
        <v>38140</v>
      </c>
      <c r="E8" s="20">
        <f t="shared" si="1"/>
        <v>37270</v>
      </c>
      <c r="F8" s="21">
        <f t="shared" si="1"/>
        <v>31701</v>
      </c>
      <c r="G8" s="20">
        <f t="shared" si="1"/>
        <v>31975</v>
      </c>
      <c r="H8" s="22">
        <f t="shared" si="1"/>
        <v>31975</v>
      </c>
      <c r="I8" s="20">
        <f t="shared" si="1"/>
        <v>32840</v>
      </c>
      <c r="J8" s="20">
        <f t="shared" si="1"/>
        <v>34613</v>
      </c>
      <c r="K8" s="20">
        <f t="shared" si="1"/>
        <v>36447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30220</v>
      </c>
      <c r="D14" s="33">
        <v>37797</v>
      </c>
      <c r="E14" s="33">
        <v>36635</v>
      </c>
      <c r="F14" s="32">
        <v>31270</v>
      </c>
      <c r="G14" s="33">
        <v>31430</v>
      </c>
      <c r="H14" s="34">
        <v>31392</v>
      </c>
      <c r="I14" s="33">
        <v>32387</v>
      </c>
      <c r="J14" s="33">
        <v>34136</v>
      </c>
      <c r="K14" s="34">
        <v>35945</v>
      </c>
    </row>
    <row r="15" spans="1:27" s="14" customFormat="1" ht="12.75" customHeight="1" x14ac:dyDescent="0.25">
      <c r="A15" s="25"/>
      <c r="B15" s="26" t="s">
        <v>20</v>
      </c>
      <c r="C15" s="35">
        <v>408</v>
      </c>
      <c r="D15" s="36">
        <v>343</v>
      </c>
      <c r="E15" s="36">
        <v>635</v>
      </c>
      <c r="F15" s="35">
        <v>431</v>
      </c>
      <c r="G15" s="36">
        <v>545</v>
      </c>
      <c r="H15" s="37">
        <v>583</v>
      </c>
      <c r="I15" s="36">
        <v>453</v>
      </c>
      <c r="J15" s="36">
        <v>477</v>
      </c>
      <c r="K15" s="37">
        <v>502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239</v>
      </c>
      <c r="D16" s="20">
        <f t="shared" ref="D16:K16" si="2">SUM(D17:D23)</f>
        <v>0</v>
      </c>
      <c r="E16" s="20">
        <f t="shared" si="2"/>
        <v>4369</v>
      </c>
      <c r="F16" s="21">
        <f t="shared" si="2"/>
        <v>4000</v>
      </c>
      <c r="G16" s="20">
        <f t="shared" si="2"/>
        <v>5000</v>
      </c>
      <c r="H16" s="22">
        <f t="shared" si="2"/>
        <v>5000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239</v>
      </c>
      <c r="D18" s="33">
        <v>0</v>
      </c>
      <c r="E18" s="33">
        <v>4369</v>
      </c>
      <c r="F18" s="32">
        <v>4000</v>
      </c>
      <c r="G18" s="33">
        <v>5000</v>
      </c>
      <c r="H18" s="34">
        <v>5000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170056</v>
      </c>
      <c r="D26" s="46">
        <f t="shared" ref="D26:K26" si="3">+D4+D8+D16+D24</f>
        <v>191092</v>
      </c>
      <c r="E26" s="46">
        <f t="shared" si="3"/>
        <v>198030</v>
      </c>
      <c r="F26" s="47">
        <f t="shared" si="3"/>
        <v>211847</v>
      </c>
      <c r="G26" s="46">
        <f t="shared" si="3"/>
        <v>212561</v>
      </c>
      <c r="H26" s="48">
        <f t="shared" si="3"/>
        <v>212561</v>
      </c>
      <c r="I26" s="46">
        <f t="shared" si="3"/>
        <v>219361</v>
      </c>
      <c r="J26" s="46">
        <f t="shared" si="3"/>
        <v>233981</v>
      </c>
      <c r="K26" s="46">
        <f t="shared" si="3"/>
        <v>247906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191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6" t="s">
        <v>160</v>
      </c>
      <c r="C4" s="33">
        <v>10701</v>
      </c>
      <c r="D4" s="33">
        <v>15322</v>
      </c>
      <c r="E4" s="33">
        <v>9724</v>
      </c>
      <c r="F4" s="27">
        <v>15789</v>
      </c>
      <c r="G4" s="28">
        <v>12589</v>
      </c>
      <c r="H4" s="29">
        <v>12589</v>
      </c>
      <c r="I4" s="33">
        <v>14629</v>
      </c>
      <c r="J4" s="33">
        <v>15512</v>
      </c>
      <c r="K4" s="33">
        <v>16433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161</v>
      </c>
      <c r="C5" s="33">
        <v>29594</v>
      </c>
      <c r="D5" s="33">
        <v>56084</v>
      </c>
      <c r="E5" s="33">
        <v>105915</v>
      </c>
      <c r="F5" s="32">
        <v>98000</v>
      </c>
      <c r="G5" s="33">
        <v>98000</v>
      </c>
      <c r="H5" s="34">
        <v>98000</v>
      </c>
      <c r="I5" s="33">
        <v>87650</v>
      </c>
      <c r="J5" s="33">
        <v>92383</v>
      </c>
      <c r="K5" s="33">
        <v>113689</v>
      </c>
      <c r="Z5" s="53">
        <f t="shared" si="0"/>
        <v>1</v>
      </c>
      <c r="AA5" s="30">
        <v>7</v>
      </c>
    </row>
    <row r="6" spans="1:27" s="14" customFormat="1" ht="12.75" customHeight="1" x14ac:dyDescent="0.25">
      <c r="A6" s="25"/>
      <c r="B6" s="56" t="s">
        <v>162</v>
      </c>
      <c r="C6" s="33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3">
        <v>0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146</v>
      </c>
      <c r="C7" s="33">
        <v>0</v>
      </c>
      <c r="D7" s="33">
        <v>0</v>
      </c>
      <c r="E7" s="33">
        <v>0</v>
      </c>
      <c r="F7" s="32">
        <v>360</v>
      </c>
      <c r="G7" s="33">
        <v>360</v>
      </c>
      <c r="H7" s="34">
        <v>360</v>
      </c>
      <c r="I7" s="33">
        <v>53</v>
      </c>
      <c r="J7" s="33">
        <v>1172</v>
      </c>
      <c r="K7" s="33">
        <v>1234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163</v>
      </c>
      <c r="C8" s="33">
        <v>0</v>
      </c>
      <c r="D8" s="33">
        <v>0</v>
      </c>
      <c r="E8" s="33">
        <v>0</v>
      </c>
      <c r="F8" s="32">
        <v>0</v>
      </c>
      <c r="G8" s="33">
        <v>0</v>
      </c>
      <c r="H8" s="34">
        <v>0</v>
      </c>
      <c r="I8" s="33">
        <v>0</v>
      </c>
      <c r="J8" s="33">
        <v>0</v>
      </c>
      <c r="K8" s="33">
        <v>0</v>
      </c>
      <c r="Z8" s="53">
        <f t="shared" si="0"/>
        <v>1</v>
      </c>
      <c r="AA8" s="24" t="s">
        <v>13</v>
      </c>
    </row>
    <row r="9" spans="1:27" s="14" customFormat="1" ht="12.75" customHeight="1" x14ac:dyDescent="0.25">
      <c r="A9" s="25"/>
      <c r="B9" s="56" t="s">
        <v>148</v>
      </c>
      <c r="C9" s="33">
        <v>288935</v>
      </c>
      <c r="D9" s="33">
        <v>321840</v>
      </c>
      <c r="E9" s="33">
        <v>345285</v>
      </c>
      <c r="F9" s="32">
        <v>130670</v>
      </c>
      <c r="G9" s="33">
        <v>131287</v>
      </c>
      <c r="H9" s="34">
        <v>131287</v>
      </c>
      <c r="I9" s="33">
        <v>140989</v>
      </c>
      <c r="J9" s="33">
        <v>151021</v>
      </c>
      <c r="K9" s="33">
        <v>159348</v>
      </c>
      <c r="Z9" s="53">
        <f t="shared" si="0"/>
        <v>1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329230</v>
      </c>
      <c r="D19" s="46">
        <f t="shared" ref="D19:K19" si="1">SUM(D4:D18)</f>
        <v>393246</v>
      </c>
      <c r="E19" s="46">
        <f t="shared" si="1"/>
        <v>460924</v>
      </c>
      <c r="F19" s="47">
        <f t="shared" si="1"/>
        <v>244819</v>
      </c>
      <c r="G19" s="46">
        <f t="shared" si="1"/>
        <v>242236</v>
      </c>
      <c r="H19" s="48">
        <f t="shared" si="1"/>
        <v>242236</v>
      </c>
      <c r="I19" s="46">
        <f t="shared" si="1"/>
        <v>243321</v>
      </c>
      <c r="J19" s="46">
        <f t="shared" si="1"/>
        <v>260088</v>
      </c>
      <c r="K19" s="46">
        <f t="shared" si="1"/>
        <v>290704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10701</v>
      </c>
      <c r="D4" s="20">
        <f t="shared" ref="D4:K4" si="0">SUM(D5:D7)</f>
        <v>9257</v>
      </c>
      <c r="E4" s="20">
        <f t="shared" si="0"/>
        <v>9574</v>
      </c>
      <c r="F4" s="21">
        <f t="shared" si="0"/>
        <v>16149</v>
      </c>
      <c r="G4" s="20">
        <f t="shared" si="0"/>
        <v>12949</v>
      </c>
      <c r="H4" s="22">
        <f t="shared" si="0"/>
        <v>12949</v>
      </c>
      <c r="I4" s="20">
        <f t="shared" si="0"/>
        <v>14682</v>
      </c>
      <c r="J4" s="20">
        <f t="shared" si="0"/>
        <v>16684</v>
      </c>
      <c r="K4" s="20">
        <f t="shared" si="0"/>
        <v>17667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10328</v>
      </c>
      <c r="D5" s="28">
        <v>8732</v>
      </c>
      <c r="E5" s="28">
        <v>8885</v>
      </c>
      <c r="F5" s="27">
        <v>10644</v>
      </c>
      <c r="G5" s="28">
        <v>10944</v>
      </c>
      <c r="H5" s="29">
        <v>10944</v>
      </c>
      <c r="I5" s="28">
        <v>11629</v>
      </c>
      <c r="J5" s="28">
        <v>12350</v>
      </c>
      <c r="K5" s="29">
        <v>13103</v>
      </c>
      <c r="AA5" s="30">
        <v>7</v>
      </c>
    </row>
    <row r="6" spans="1:27" s="14" customFormat="1" ht="12.75" customHeight="1" x14ac:dyDescent="0.25">
      <c r="A6" s="31"/>
      <c r="B6" s="26" t="s">
        <v>9</v>
      </c>
      <c r="C6" s="32">
        <v>373</v>
      </c>
      <c r="D6" s="33">
        <v>525</v>
      </c>
      <c r="E6" s="33">
        <v>689</v>
      </c>
      <c r="F6" s="32">
        <v>5505</v>
      </c>
      <c r="G6" s="33">
        <v>2005</v>
      </c>
      <c r="H6" s="34">
        <v>2005</v>
      </c>
      <c r="I6" s="33">
        <v>3053</v>
      </c>
      <c r="J6" s="33">
        <v>4334</v>
      </c>
      <c r="K6" s="34">
        <v>4564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318529</v>
      </c>
      <c r="D8" s="20">
        <f t="shared" ref="D8:K8" si="1">SUM(D9:D15)</f>
        <v>383989</v>
      </c>
      <c r="E8" s="20">
        <f t="shared" si="1"/>
        <v>451350</v>
      </c>
      <c r="F8" s="21">
        <f t="shared" si="1"/>
        <v>228670</v>
      </c>
      <c r="G8" s="20">
        <f t="shared" si="1"/>
        <v>229287</v>
      </c>
      <c r="H8" s="22">
        <f t="shared" si="1"/>
        <v>229287</v>
      </c>
      <c r="I8" s="20">
        <f t="shared" si="1"/>
        <v>228639</v>
      </c>
      <c r="J8" s="20">
        <f t="shared" si="1"/>
        <v>243404</v>
      </c>
      <c r="K8" s="20">
        <f t="shared" si="1"/>
        <v>273037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318529</v>
      </c>
      <c r="D14" s="33">
        <v>383424</v>
      </c>
      <c r="E14" s="33">
        <v>451350</v>
      </c>
      <c r="F14" s="32">
        <v>228670</v>
      </c>
      <c r="G14" s="33">
        <v>229287</v>
      </c>
      <c r="H14" s="34">
        <v>229287</v>
      </c>
      <c r="I14" s="33">
        <v>228639</v>
      </c>
      <c r="J14" s="33">
        <v>243404</v>
      </c>
      <c r="K14" s="34">
        <v>273037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565</v>
      </c>
      <c r="E15" s="36">
        <v>0</v>
      </c>
      <c r="F15" s="35">
        <v>0</v>
      </c>
      <c r="G15" s="36">
        <v>0</v>
      </c>
      <c r="H15" s="37">
        <v>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329230</v>
      </c>
      <c r="D26" s="46">
        <f t="shared" ref="D26:K26" si="3">+D4+D8+D16+D24</f>
        <v>393246</v>
      </c>
      <c r="E26" s="46">
        <f t="shared" si="3"/>
        <v>460924</v>
      </c>
      <c r="F26" s="47">
        <f t="shared" si="3"/>
        <v>244819</v>
      </c>
      <c r="G26" s="46">
        <f t="shared" si="3"/>
        <v>242236</v>
      </c>
      <c r="H26" s="48">
        <f t="shared" si="3"/>
        <v>242236</v>
      </c>
      <c r="I26" s="46">
        <f t="shared" si="3"/>
        <v>243321</v>
      </c>
      <c r="J26" s="46">
        <f t="shared" si="3"/>
        <v>260088</v>
      </c>
      <c r="K26" s="46">
        <f t="shared" si="3"/>
        <v>290704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193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6" t="s">
        <v>164</v>
      </c>
      <c r="C4" s="33">
        <v>99910</v>
      </c>
      <c r="D4" s="33">
        <v>109281</v>
      </c>
      <c r="E4" s="33">
        <v>134205</v>
      </c>
      <c r="F4" s="27">
        <v>138168</v>
      </c>
      <c r="G4" s="28">
        <v>138063</v>
      </c>
      <c r="H4" s="29">
        <v>138063</v>
      </c>
      <c r="I4" s="33">
        <v>145329</v>
      </c>
      <c r="J4" s="33">
        <v>154326</v>
      </c>
      <c r="K4" s="33">
        <v>163645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165</v>
      </c>
      <c r="C5" s="33">
        <v>0</v>
      </c>
      <c r="D5" s="33">
        <v>0</v>
      </c>
      <c r="E5" s="33">
        <v>0</v>
      </c>
      <c r="F5" s="32">
        <v>0</v>
      </c>
      <c r="G5" s="33">
        <v>0</v>
      </c>
      <c r="H5" s="34">
        <v>0</v>
      </c>
      <c r="I5" s="33">
        <v>0</v>
      </c>
      <c r="J5" s="33">
        <v>0</v>
      </c>
      <c r="K5" s="33">
        <v>0</v>
      </c>
      <c r="Z5" s="53">
        <f t="shared" si="0"/>
        <v>1</v>
      </c>
      <c r="AA5" s="30">
        <v>8</v>
      </c>
    </row>
    <row r="6" spans="1:27" s="14" customFormat="1" ht="12.75" customHeight="1" x14ac:dyDescent="0.25">
      <c r="A6" s="25"/>
      <c r="B6" s="56" t="s">
        <v>162</v>
      </c>
      <c r="C6" s="33">
        <v>0</v>
      </c>
      <c r="D6" s="33">
        <v>2228</v>
      </c>
      <c r="E6" s="33">
        <v>2726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3">
        <v>0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166</v>
      </c>
      <c r="C7" s="33">
        <v>53</v>
      </c>
      <c r="D7" s="33">
        <v>391</v>
      </c>
      <c r="E7" s="33">
        <v>500</v>
      </c>
      <c r="F7" s="32">
        <v>528</v>
      </c>
      <c r="G7" s="33">
        <v>528</v>
      </c>
      <c r="H7" s="34">
        <v>528</v>
      </c>
      <c r="I7" s="33">
        <v>713</v>
      </c>
      <c r="J7" s="33">
        <v>2237</v>
      </c>
      <c r="K7" s="33">
        <v>2356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153</v>
      </c>
      <c r="C8" s="33">
        <v>0</v>
      </c>
      <c r="D8" s="33">
        <v>0</v>
      </c>
      <c r="E8" s="33">
        <v>0</v>
      </c>
      <c r="F8" s="32">
        <v>0</v>
      </c>
      <c r="G8" s="33">
        <v>0</v>
      </c>
      <c r="H8" s="34">
        <v>0</v>
      </c>
      <c r="I8" s="33">
        <v>0</v>
      </c>
      <c r="J8" s="33">
        <v>0</v>
      </c>
      <c r="K8" s="33">
        <v>0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99963</v>
      </c>
      <c r="D19" s="46">
        <f t="shared" ref="D19:K19" si="1">SUM(D4:D18)</f>
        <v>111900</v>
      </c>
      <c r="E19" s="46">
        <f t="shared" si="1"/>
        <v>137431</v>
      </c>
      <c r="F19" s="47">
        <f t="shared" si="1"/>
        <v>138696</v>
      </c>
      <c r="G19" s="46">
        <f t="shared" si="1"/>
        <v>138591</v>
      </c>
      <c r="H19" s="48">
        <f t="shared" si="1"/>
        <v>138591</v>
      </c>
      <c r="I19" s="46">
        <f t="shared" si="1"/>
        <v>146042</v>
      </c>
      <c r="J19" s="46">
        <f t="shared" si="1"/>
        <v>156563</v>
      </c>
      <c r="K19" s="46">
        <f t="shared" si="1"/>
        <v>166001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99963</v>
      </c>
      <c r="D4" s="20">
        <f t="shared" ref="D4:K4" si="0">SUM(D5:D7)</f>
        <v>110771</v>
      </c>
      <c r="E4" s="20">
        <f t="shared" si="0"/>
        <v>131826</v>
      </c>
      <c r="F4" s="21">
        <f t="shared" si="0"/>
        <v>133589</v>
      </c>
      <c r="G4" s="20">
        <f t="shared" si="0"/>
        <v>133589</v>
      </c>
      <c r="H4" s="22">
        <f t="shared" si="0"/>
        <v>133589</v>
      </c>
      <c r="I4" s="20">
        <f t="shared" si="0"/>
        <v>140042</v>
      </c>
      <c r="J4" s="20">
        <f t="shared" si="0"/>
        <v>150239</v>
      </c>
      <c r="K4" s="20">
        <f t="shared" si="0"/>
        <v>159342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92404</v>
      </c>
      <c r="D5" s="28">
        <v>107358</v>
      </c>
      <c r="E5" s="28">
        <v>121929</v>
      </c>
      <c r="F5" s="27">
        <v>126135</v>
      </c>
      <c r="G5" s="28">
        <v>125435</v>
      </c>
      <c r="H5" s="29">
        <v>125435</v>
      </c>
      <c r="I5" s="28">
        <v>134174</v>
      </c>
      <c r="J5" s="28">
        <v>142493</v>
      </c>
      <c r="K5" s="29">
        <v>151185</v>
      </c>
      <c r="AA5" s="30">
        <v>8</v>
      </c>
    </row>
    <row r="6" spans="1:27" s="14" customFormat="1" ht="12.75" customHeight="1" x14ac:dyDescent="0.25">
      <c r="A6" s="31"/>
      <c r="B6" s="26" t="s">
        <v>9</v>
      </c>
      <c r="C6" s="32">
        <v>7559</v>
      </c>
      <c r="D6" s="33">
        <v>3413</v>
      </c>
      <c r="E6" s="33">
        <v>9897</v>
      </c>
      <c r="F6" s="32">
        <v>7454</v>
      </c>
      <c r="G6" s="33">
        <v>8154</v>
      </c>
      <c r="H6" s="34">
        <v>8154</v>
      </c>
      <c r="I6" s="33">
        <v>5868</v>
      </c>
      <c r="J6" s="33">
        <v>7746</v>
      </c>
      <c r="K6" s="34">
        <v>8157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0</v>
      </c>
      <c r="D8" s="20">
        <f t="shared" ref="D8:K8" si="1">SUM(D9:D15)</f>
        <v>1129</v>
      </c>
      <c r="E8" s="20">
        <f t="shared" si="1"/>
        <v>5605</v>
      </c>
      <c r="F8" s="21">
        <f t="shared" si="1"/>
        <v>5107</v>
      </c>
      <c r="G8" s="20">
        <f t="shared" si="1"/>
        <v>5002</v>
      </c>
      <c r="H8" s="22">
        <f t="shared" si="1"/>
        <v>5002</v>
      </c>
      <c r="I8" s="20">
        <f t="shared" si="1"/>
        <v>6000</v>
      </c>
      <c r="J8" s="20">
        <f t="shared" si="1"/>
        <v>6324</v>
      </c>
      <c r="K8" s="20">
        <f t="shared" si="1"/>
        <v>6659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1129</v>
      </c>
      <c r="E14" s="33">
        <v>5605</v>
      </c>
      <c r="F14" s="32">
        <v>4998</v>
      </c>
      <c r="G14" s="33">
        <v>4893</v>
      </c>
      <c r="H14" s="34">
        <v>4998</v>
      </c>
      <c r="I14" s="33">
        <v>5886</v>
      </c>
      <c r="J14" s="33">
        <v>6204</v>
      </c>
      <c r="K14" s="34">
        <v>6533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109</v>
      </c>
      <c r="G15" s="36">
        <v>109</v>
      </c>
      <c r="H15" s="37">
        <v>4</v>
      </c>
      <c r="I15" s="36">
        <v>114</v>
      </c>
      <c r="J15" s="36">
        <v>120</v>
      </c>
      <c r="K15" s="37">
        <v>126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99963</v>
      </c>
      <c r="D26" s="46">
        <f t="shared" ref="D26:K26" si="3">+D4+D8+D16+D24</f>
        <v>111900</v>
      </c>
      <c r="E26" s="46">
        <f t="shared" si="3"/>
        <v>137431</v>
      </c>
      <c r="F26" s="47">
        <f t="shared" si="3"/>
        <v>138696</v>
      </c>
      <c r="G26" s="46">
        <f t="shared" si="3"/>
        <v>138591</v>
      </c>
      <c r="H26" s="48">
        <f t="shared" si="3"/>
        <v>138591</v>
      </c>
      <c r="I26" s="46">
        <f t="shared" si="3"/>
        <v>146042</v>
      </c>
      <c r="J26" s="46">
        <f t="shared" si="3"/>
        <v>156563</v>
      </c>
      <c r="K26" s="46">
        <f t="shared" si="3"/>
        <v>166001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195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6" t="s">
        <v>167</v>
      </c>
      <c r="C4" s="33">
        <v>104698</v>
      </c>
      <c r="D4" s="33">
        <v>141289</v>
      </c>
      <c r="E4" s="33">
        <v>144863</v>
      </c>
      <c r="F4" s="27">
        <v>155378</v>
      </c>
      <c r="G4" s="28">
        <v>162615</v>
      </c>
      <c r="H4" s="29">
        <v>163084</v>
      </c>
      <c r="I4" s="33">
        <v>162310</v>
      </c>
      <c r="J4" s="33">
        <v>172235</v>
      </c>
      <c r="K4" s="33">
        <v>182594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168</v>
      </c>
      <c r="C5" s="33">
        <v>4452</v>
      </c>
      <c r="D5" s="33">
        <v>7409</v>
      </c>
      <c r="E5" s="33">
        <v>11090</v>
      </c>
      <c r="F5" s="32">
        <v>8229</v>
      </c>
      <c r="G5" s="33">
        <v>18789</v>
      </c>
      <c r="H5" s="34">
        <v>18320</v>
      </c>
      <c r="I5" s="33">
        <v>8640</v>
      </c>
      <c r="J5" s="33">
        <v>9102</v>
      </c>
      <c r="K5" s="33">
        <v>9589</v>
      </c>
      <c r="Z5" s="53">
        <f t="shared" si="0"/>
        <v>1</v>
      </c>
      <c r="AA5" s="30">
        <v>9</v>
      </c>
    </row>
    <row r="6" spans="1:27" s="14" customFormat="1" ht="12.75" customHeight="1" x14ac:dyDescent="0.25">
      <c r="A6" s="25"/>
      <c r="B6" s="56" t="s">
        <v>169</v>
      </c>
      <c r="C6" s="33">
        <v>2948</v>
      </c>
      <c r="D6" s="33">
        <v>116</v>
      </c>
      <c r="E6" s="33">
        <v>8780</v>
      </c>
      <c r="F6" s="32">
        <v>14328</v>
      </c>
      <c r="G6" s="33">
        <v>14328</v>
      </c>
      <c r="H6" s="34">
        <v>14328</v>
      </c>
      <c r="I6" s="33">
        <v>15044</v>
      </c>
      <c r="J6" s="33">
        <v>15856</v>
      </c>
      <c r="K6" s="33">
        <v>16696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146</v>
      </c>
      <c r="C7" s="33">
        <v>0</v>
      </c>
      <c r="D7" s="33">
        <v>394</v>
      </c>
      <c r="E7" s="33">
        <v>450</v>
      </c>
      <c r="F7" s="32">
        <v>542</v>
      </c>
      <c r="G7" s="33">
        <v>542</v>
      </c>
      <c r="H7" s="34">
        <v>542</v>
      </c>
      <c r="I7" s="33">
        <v>96</v>
      </c>
      <c r="J7" s="33">
        <v>2343</v>
      </c>
      <c r="K7" s="33">
        <v>2467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153</v>
      </c>
      <c r="C8" s="33">
        <v>0</v>
      </c>
      <c r="D8" s="33">
        <v>5756</v>
      </c>
      <c r="E8" s="33">
        <v>12603</v>
      </c>
      <c r="F8" s="32">
        <v>0</v>
      </c>
      <c r="G8" s="33">
        <v>0</v>
      </c>
      <c r="H8" s="34">
        <v>0</v>
      </c>
      <c r="I8" s="33">
        <v>6312</v>
      </c>
      <c r="J8" s="33">
        <v>0</v>
      </c>
      <c r="K8" s="33">
        <v>0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112098</v>
      </c>
      <c r="D19" s="46">
        <f t="shared" ref="D19:K19" si="1">SUM(D4:D18)</f>
        <v>154964</v>
      </c>
      <c r="E19" s="46">
        <f t="shared" si="1"/>
        <v>177786</v>
      </c>
      <c r="F19" s="47">
        <f t="shared" si="1"/>
        <v>178477</v>
      </c>
      <c r="G19" s="46">
        <f t="shared" si="1"/>
        <v>196274</v>
      </c>
      <c r="H19" s="48">
        <f t="shared" si="1"/>
        <v>196274</v>
      </c>
      <c r="I19" s="46">
        <f t="shared" si="1"/>
        <v>192402</v>
      </c>
      <c r="J19" s="46">
        <f t="shared" si="1"/>
        <v>199536</v>
      </c>
      <c r="K19" s="46">
        <f t="shared" si="1"/>
        <v>211346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196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101501</v>
      </c>
      <c r="D4" s="20">
        <f t="shared" ref="D4:K4" si="0">SUM(D5:D7)</f>
        <v>141680</v>
      </c>
      <c r="E4" s="20">
        <f t="shared" si="0"/>
        <v>153835</v>
      </c>
      <c r="F4" s="21">
        <f t="shared" si="0"/>
        <v>170248</v>
      </c>
      <c r="G4" s="20">
        <f t="shared" si="0"/>
        <v>170248</v>
      </c>
      <c r="H4" s="22">
        <f t="shared" si="0"/>
        <v>170233</v>
      </c>
      <c r="I4" s="20">
        <f t="shared" si="0"/>
        <v>177450</v>
      </c>
      <c r="J4" s="20">
        <f t="shared" si="0"/>
        <v>190434</v>
      </c>
      <c r="K4" s="20">
        <f t="shared" si="0"/>
        <v>201757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95350</v>
      </c>
      <c r="D5" s="28">
        <v>130672</v>
      </c>
      <c r="E5" s="28">
        <v>135277</v>
      </c>
      <c r="F5" s="27">
        <v>140175</v>
      </c>
      <c r="G5" s="28">
        <v>140175</v>
      </c>
      <c r="H5" s="29">
        <v>140175</v>
      </c>
      <c r="I5" s="28">
        <v>144972</v>
      </c>
      <c r="J5" s="28">
        <v>153961</v>
      </c>
      <c r="K5" s="29">
        <v>163352</v>
      </c>
      <c r="AA5" s="30">
        <v>9</v>
      </c>
    </row>
    <row r="6" spans="1:27" s="14" customFormat="1" ht="12.75" customHeight="1" x14ac:dyDescent="0.25">
      <c r="A6" s="31"/>
      <c r="B6" s="26" t="s">
        <v>9</v>
      </c>
      <c r="C6" s="32">
        <v>6151</v>
      </c>
      <c r="D6" s="33">
        <v>11008</v>
      </c>
      <c r="E6" s="33">
        <v>18558</v>
      </c>
      <c r="F6" s="32">
        <v>30073</v>
      </c>
      <c r="G6" s="33">
        <v>30073</v>
      </c>
      <c r="H6" s="34">
        <v>30058</v>
      </c>
      <c r="I6" s="33">
        <v>32478</v>
      </c>
      <c r="J6" s="33">
        <v>36473</v>
      </c>
      <c r="K6" s="34">
        <v>38405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10597</v>
      </c>
      <c r="D8" s="20">
        <f t="shared" ref="D8:K8" si="1">SUM(D9:D15)</f>
        <v>13284</v>
      </c>
      <c r="E8" s="20">
        <f t="shared" si="1"/>
        <v>23863</v>
      </c>
      <c r="F8" s="21">
        <f t="shared" si="1"/>
        <v>8229</v>
      </c>
      <c r="G8" s="20">
        <f t="shared" si="1"/>
        <v>26026</v>
      </c>
      <c r="H8" s="22">
        <f t="shared" si="1"/>
        <v>26026</v>
      </c>
      <c r="I8" s="20">
        <f t="shared" si="1"/>
        <v>14952</v>
      </c>
      <c r="J8" s="20">
        <f t="shared" si="1"/>
        <v>9102</v>
      </c>
      <c r="K8" s="20">
        <f t="shared" si="1"/>
        <v>9589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10577</v>
      </c>
      <c r="D14" s="33">
        <v>13165</v>
      </c>
      <c r="E14" s="33">
        <v>23693</v>
      </c>
      <c r="F14" s="32">
        <v>8229</v>
      </c>
      <c r="G14" s="33">
        <v>26026</v>
      </c>
      <c r="H14" s="34">
        <v>25584</v>
      </c>
      <c r="I14" s="33">
        <v>14952</v>
      </c>
      <c r="J14" s="33">
        <v>9102</v>
      </c>
      <c r="K14" s="34">
        <v>9589</v>
      </c>
    </row>
    <row r="15" spans="1:27" s="14" customFormat="1" ht="12.75" customHeight="1" x14ac:dyDescent="0.25">
      <c r="A15" s="25"/>
      <c r="B15" s="26" t="s">
        <v>20</v>
      </c>
      <c r="C15" s="35">
        <v>20</v>
      </c>
      <c r="D15" s="36">
        <v>119</v>
      </c>
      <c r="E15" s="36">
        <v>170</v>
      </c>
      <c r="F15" s="35">
        <v>0</v>
      </c>
      <c r="G15" s="36">
        <v>0</v>
      </c>
      <c r="H15" s="37">
        <v>442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88</v>
      </c>
      <c r="F16" s="21">
        <f t="shared" si="2"/>
        <v>0</v>
      </c>
      <c r="G16" s="20">
        <f t="shared" si="2"/>
        <v>0</v>
      </c>
      <c r="H16" s="22">
        <f t="shared" si="2"/>
        <v>15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15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88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112098</v>
      </c>
      <c r="D26" s="46">
        <f t="shared" ref="D26:K26" si="3">+D4+D8+D16+D24</f>
        <v>154964</v>
      </c>
      <c r="E26" s="46">
        <f t="shared" si="3"/>
        <v>177786</v>
      </c>
      <c r="F26" s="47">
        <f t="shared" si="3"/>
        <v>178477</v>
      </c>
      <c r="G26" s="46">
        <f t="shared" si="3"/>
        <v>196274</v>
      </c>
      <c r="H26" s="48">
        <f t="shared" si="3"/>
        <v>196274</v>
      </c>
      <c r="I26" s="46">
        <f t="shared" si="3"/>
        <v>192402</v>
      </c>
      <c r="J26" s="46">
        <f t="shared" si="3"/>
        <v>199536</v>
      </c>
      <c r="K26" s="46">
        <f t="shared" si="3"/>
        <v>211346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197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6" t="s">
        <v>132</v>
      </c>
      <c r="C4" s="33">
        <v>280</v>
      </c>
      <c r="D4" s="33">
        <v>8</v>
      </c>
      <c r="E4" s="33">
        <v>0</v>
      </c>
      <c r="F4" s="27">
        <v>3251</v>
      </c>
      <c r="G4" s="28">
        <v>3251</v>
      </c>
      <c r="H4" s="29">
        <v>1207</v>
      </c>
      <c r="I4" s="33">
        <v>8900</v>
      </c>
      <c r="J4" s="33">
        <v>9381</v>
      </c>
      <c r="K4" s="33">
        <v>9878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170</v>
      </c>
      <c r="C5" s="33">
        <v>466565</v>
      </c>
      <c r="D5" s="33">
        <v>533089</v>
      </c>
      <c r="E5" s="33">
        <v>581812</v>
      </c>
      <c r="F5" s="32">
        <v>509379</v>
      </c>
      <c r="G5" s="33">
        <v>633245</v>
      </c>
      <c r="H5" s="34">
        <v>705274</v>
      </c>
      <c r="I5" s="33">
        <v>769689</v>
      </c>
      <c r="J5" s="33">
        <v>1174195</v>
      </c>
      <c r="K5" s="33">
        <v>830100</v>
      </c>
      <c r="Z5" s="53">
        <f t="shared" si="0"/>
        <v>1</v>
      </c>
      <c r="AA5" s="30">
        <v>10</v>
      </c>
    </row>
    <row r="6" spans="1:27" s="14" customFormat="1" ht="12.75" customHeight="1" x14ac:dyDescent="0.25">
      <c r="A6" s="25"/>
      <c r="B6" s="56" t="s">
        <v>171</v>
      </c>
      <c r="C6" s="33">
        <v>1533</v>
      </c>
      <c r="D6" s="33">
        <v>45320</v>
      </c>
      <c r="E6" s="33">
        <v>49742</v>
      </c>
      <c r="F6" s="32">
        <v>53155</v>
      </c>
      <c r="G6" s="33">
        <v>53155</v>
      </c>
      <c r="H6" s="34">
        <v>61324</v>
      </c>
      <c r="I6" s="33">
        <v>97717</v>
      </c>
      <c r="J6" s="33">
        <v>121908</v>
      </c>
      <c r="K6" s="33">
        <v>0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172</v>
      </c>
      <c r="C7" s="33">
        <v>114</v>
      </c>
      <c r="D7" s="33">
        <v>19866</v>
      </c>
      <c r="E7" s="33">
        <v>28323</v>
      </c>
      <c r="F7" s="32">
        <v>29970</v>
      </c>
      <c r="G7" s="33">
        <v>29970</v>
      </c>
      <c r="H7" s="34">
        <v>5816</v>
      </c>
      <c r="I7" s="33">
        <v>30903</v>
      </c>
      <c r="J7" s="33">
        <v>5028</v>
      </c>
      <c r="K7" s="33">
        <v>0</v>
      </c>
      <c r="Z7" s="53">
        <f t="shared" si="0"/>
        <v>1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468492</v>
      </c>
      <c r="D19" s="46">
        <f t="shared" ref="D19:K19" si="1">SUM(D4:D18)</f>
        <v>598283</v>
      </c>
      <c r="E19" s="46">
        <f t="shared" si="1"/>
        <v>659877</v>
      </c>
      <c r="F19" s="47">
        <f t="shared" si="1"/>
        <v>595755</v>
      </c>
      <c r="G19" s="46">
        <f t="shared" si="1"/>
        <v>719621</v>
      </c>
      <c r="H19" s="48">
        <f t="shared" si="1"/>
        <v>773621</v>
      </c>
      <c r="I19" s="46">
        <f t="shared" si="1"/>
        <v>907209</v>
      </c>
      <c r="J19" s="46">
        <f t="shared" si="1"/>
        <v>1310512</v>
      </c>
      <c r="K19" s="46">
        <f t="shared" si="1"/>
        <v>839978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198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56708</v>
      </c>
      <c r="D4" s="20">
        <f t="shared" ref="D4:K4" si="0">SUM(D5:D7)</f>
        <v>0</v>
      </c>
      <c r="E4" s="20">
        <f t="shared" si="0"/>
        <v>30683</v>
      </c>
      <c r="F4" s="21">
        <f t="shared" si="0"/>
        <v>30000</v>
      </c>
      <c r="G4" s="20">
        <f t="shared" si="0"/>
        <v>29983</v>
      </c>
      <c r="H4" s="22">
        <f t="shared" si="0"/>
        <v>27710</v>
      </c>
      <c r="I4" s="20">
        <f t="shared" si="0"/>
        <v>27654</v>
      </c>
      <c r="J4" s="20">
        <f t="shared" si="0"/>
        <v>33031</v>
      </c>
      <c r="K4" s="20">
        <f t="shared" si="0"/>
        <v>0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0</v>
      </c>
      <c r="D5" s="28">
        <v>0</v>
      </c>
      <c r="E5" s="28">
        <v>452</v>
      </c>
      <c r="F5" s="27">
        <v>9777</v>
      </c>
      <c r="G5" s="28">
        <v>9760</v>
      </c>
      <c r="H5" s="29">
        <v>7487</v>
      </c>
      <c r="I5" s="28">
        <v>9847</v>
      </c>
      <c r="J5" s="28">
        <v>10458</v>
      </c>
      <c r="K5" s="29">
        <v>0</v>
      </c>
      <c r="AA5" s="30">
        <v>10</v>
      </c>
    </row>
    <row r="6" spans="1:27" s="14" customFormat="1" ht="12.75" customHeight="1" x14ac:dyDescent="0.25">
      <c r="A6" s="31"/>
      <c r="B6" s="26" t="s">
        <v>9</v>
      </c>
      <c r="C6" s="32">
        <v>56708</v>
      </c>
      <c r="D6" s="33">
        <v>0</v>
      </c>
      <c r="E6" s="33">
        <v>30231</v>
      </c>
      <c r="F6" s="32">
        <v>20223</v>
      </c>
      <c r="G6" s="33">
        <v>20223</v>
      </c>
      <c r="H6" s="34">
        <v>20223</v>
      </c>
      <c r="I6" s="33">
        <v>17807</v>
      </c>
      <c r="J6" s="33">
        <v>22573</v>
      </c>
      <c r="K6" s="34">
        <v>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0</v>
      </c>
      <c r="D8" s="20">
        <f t="shared" ref="D8:K8" si="1">SUM(D9:D15)</f>
        <v>0</v>
      </c>
      <c r="E8" s="20">
        <f t="shared" si="1"/>
        <v>20284</v>
      </c>
      <c r="F8" s="21">
        <f t="shared" si="1"/>
        <v>0</v>
      </c>
      <c r="G8" s="20">
        <f t="shared" si="1"/>
        <v>17</v>
      </c>
      <c r="H8" s="22">
        <f t="shared" si="1"/>
        <v>17</v>
      </c>
      <c r="I8" s="20">
        <f t="shared" si="1"/>
        <v>0</v>
      </c>
      <c r="J8" s="20">
        <f t="shared" si="1"/>
        <v>0</v>
      </c>
      <c r="K8" s="20">
        <f t="shared" si="1"/>
        <v>0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3183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17101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0</v>
      </c>
      <c r="G15" s="36">
        <v>17</v>
      </c>
      <c r="H15" s="37">
        <v>17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411784</v>
      </c>
      <c r="D16" s="20">
        <f t="shared" ref="D16:K16" si="2">SUM(D17:D23)</f>
        <v>598283</v>
      </c>
      <c r="E16" s="20">
        <f t="shared" si="2"/>
        <v>608910</v>
      </c>
      <c r="F16" s="21">
        <f t="shared" si="2"/>
        <v>565755</v>
      </c>
      <c r="G16" s="20">
        <f t="shared" si="2"/>
        <v>689621</v>
      </c>
      <c r="H16" s="22">
        <f t="shared" si="2"/>
        <v>745894</v>
      </c>
      <c r="I16" s="20">
        <f t="shared" si="2"/>
        <v>879555</v>
      </c>
      <c r="J16" s="20">
        <f t="shared" si="2"/>
        <v>1277481</v>
      </c>
      <c r="K16" s="20">
        <f t="shared" si="2"/>
        <v>839978</v>
      </c>
    </row>
    <row r="17" spans="1:11" s="14" customFormat="1" ht="12.75" customHeight="1" x14ac:dyDescent="0.25">
      <c r="A17" s="25"/>
      <c r="B17" s="26" t="s">
        <v>22</v>
      </c>
      <c r="C17" s="27">
        <v>411784</v>
      </c>
      <c r="D17" s="28">
        <v>598283</v>
      </c>
      <c r="E17" s="28">
        <v>608910</v>
      </c>
      <c r="F17" s="27">
        <v>565755</v>
      </c>
      <c r="G17" s="28">
        <v>689621</v>
      </c>
      <c r="H17" s="29">
        <v>745657</v>
      </c>
      <c r="I17" s="28">
        <v>879555</v>
      </c>
      <c r="J17" s="28">
        <v>1277481</v>
      </c>
      <c r="K17" s="29">
        <v>839978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237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468492</v>
      </c>
      <c r="D26" s="46">
        <f t="shared" ref="D26:K26" si="3">+D4+D8+D16+D24</f>
        <v>598283</v>
      </c>
      <c r="E26" s="46">
        <f t="shared" si="3"/>
        <v>659877</v>
      </c>
      <c r="F26" s="47">
        <f t="shared" si="3"/>
        <v>595755</v>
      </c>
      <c r="G26" s="46">
        <f t="shared" si="3"/>
        <v>719621</v>
      </c>
      <c r="H26" s="48">
        <f t="shared" si="3"/>
        <v>773621</v>
      </c>
      <c r="I26" s="46">
        <f t="shared" si="3"/>
        <v>907209</v>
      </c>
      <c r="J26" s="46">
        <f t="shared" si="3"/>
        <v>1310512</v>
      </c>
      <c r="K26" s="46">
        <f t="shared" si="3"/>
        <v>839978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66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51" customFormat="1" ht="15.75" customHeight="1" x14ac:dyDescent="0.2">
      <c r="A1" s="1" t="s">
        <v>181</v>
      </c>
      <c r="B1" s="2"/>
      <c r="C1" s="50"/>
      <c r="D1" s="50"/>
      <c r="E1" s="50"/>
      <c r="F1" s="50"/>
      <c r="G1" s="50"/>
      <c r="H1" s="50"/>
      <c r="I1" s="50"/>
      <c r="J1" s="50"/>
      <c r="K1" s="50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5" t="s">
        <v>132</v>
      </c>
      <c r="C4" s="33">
        <v>859533</v>
      </c>
      <c r="D4" s="33">
        <v>996229</v>
      </c>
      <c r="E4" s="33">
        <v>1040876</v>
      </c>
      <c r="F4" s="27">
        <v>1121272</v>
      </c>
      <c r="G4" s="28">
        <v>1112901</v>
      </c>
      <c r="H4" s="29">
        <v>1083477</v>
      </c>
      <c r="I4" s="33">
        <v>1183965</v>
      </c>
      <c r="J4" s="33">
        <v>1258880</v>
      </c>
      <c r="K4" s="33">
        <v>1285102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130</v>
      </c>
      <c r="C5" s="33">
        <v>9354750</v>
      </c>
      <c r="D5" s="33">
        <v>10367538</v>
      </c>
      <c r="E5" s="33">
        <v>11461541</v>
      </c>
      <c r="F5" s="32">
        <v>12148778</v>
      </c>
      <c r="G5" s="33">
        <v>12220270</v>
      </c>
      <c r="H5" s="34">
        <v>12257916</v>
      </c>
      <c r="I5" s="33">
        <v>12926981</v>
      </c>
      <c r="J5" s="33">
        <v>13779503</v>
      </c>
      <c r="K5" s="33">
        <v>14604373</v>
      </c>
      <c r="Z5" s="53">
        <f t="shared" si="0"/>
        <v>1</v>
      </c>
      <c r="AA5" s="30">
        <v>2</v>
      </c>
    </row>
    <row r="6" spans="1:27" s="14" customFormat="1" ht="12.75" customHeight="1" x14ac:dyDescent="0.25">
      <c r="A6" s="25"/>
      <c r="B6" s="56" t="s">
        <v>131</v>
      </c>
      <c r="C6" s="33">
        <v>11797</v>
      </c>
      <c r="D6" s="33">
        <v>11474</v>
      </c>
      <c r="E6" s="33">
        <v>12381</v>
      </c>
      <c r="F6" s="32">
        <v>16000</v>
      </c>
      <c r="G6" s="33">
        <v>16000</v>
      </c>
      <c r="H6" s="34">
        <v>16000</v>
      </c>
      <c r="I6" s="33">
        <v>18000</v>
      </c>
      <c r="J6" s="33">
        <v>16864</v>
      </c>
      <c r="K6" s="33">
        <v>17758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134</v>
      </c>
      <c r="C7" s="33">
        <v>170056</v>
      </c>
      <c r="D7" s="33">
        <v>191092</v>
      </c>
      <c r="E7" s="33">
        <v>198030</v>
      </c>
      <c r="F7" s="32">
        <v>211847</v>
      </c>
      <c r="G7" s="33">
        <v>212561</v>
      </c>
      <c r="H7" s="34">
        <v>212561</v>
      </c>
      <c r="I7" s="33">
        <v>219361</v>
      </c>
      <c r="J7" s="33">
        <v>233981</v>
      </c>
      <c r="K7" s="33">
        <v>247906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135</v>
      </c>
      <c r="C8" s="33">
        <v>329230</v>
      </c>
      <c r="D8" s="33">
        <v>393246</v>
      </c>
      <c r="E8" s="33">
        <v>460924</v>
      </c>
      <c r="F8" s="32">
        <v>244819</v>
      </c>
      <c r="G8" s="33">
        <v>242236</v>
      </c>
      <c r="H8" s="34">
        <v>242236</v>
      </c>
      <c r="I8" s="33">
        <v>243321</v>
      </c>
      <c r="J8" s="33">
        <v>260088</v>
      </c>
      <c r="K8" s="33">
        <v>290704</v>
      </c>
      <c r="Z8" s="53">
        <f t="shared" si="0"/>
        <v>1</v>
      </c>
      <c r="AA8" s="24" t="s">
        <v>13</v>
      </c>
    </row>
    <row r="9" spans="1:27" s="14" customFormat="1" ht="12.75" customHeight="1" x14ac:dyDescent="0.25">
      <c r="A9" s="25"/>
      <c r="B9" s="56" t="s">
        <v>136</v>
      </c>
      <c r="C9" s="33">
        <v>99963</v>
      </c>
      <c r="D9" s="33">
        <v>111900</v>
      </c>
      <c r="E9" s="33">
        <v>137431</v>
      </c>
      <c r="F9" s="32">
        <v>138696</v>
      </c>
      <c r="G9" s="33">
        <v>138591</v>
      </c>
      <c r="H9" s="34">
        <v>138591</v>
      </c>
      <c r="I9" s="33">
        <v>146042</v>
      </c>
      <c r="J9" s="33">
        <v>156563</v>
      </c>
      <c r="K9" s="33">
        <v>166001</v>
      </c>
      <c r="Z9" s="53">
        <f t="shared" si="0"/>
        <v>1</v>
      </c>
      <c r="AA9" s="14" t="s">
        <v>30</v>
      </c>
    </row>
    <row r="10" spans="1:27" s="14" customFormat="1" ht="12.75" customHeight="1" x14ac:dyDescent="0.25">
      <c r="A10" s="25"/>
      <c r="B10" s="56" t="s">
        <v>137</v>
      </c>
      <c r="C10" s="33">
        <v>112098</v>
      </c>
      <c r="D10" s="33">
        <v>154964</v>
      </c>
      <c r="E10" s="33">
        <v>177786</v>
      </c>
      <c r="F10" s="32">
        <v>178477</v>
      </c>
      <c r="G10" s="33">
        <v>196274</v>
      </c>
      <c r="H10" s="34">
        <v>196274</v>
      </c>
      <c r="I10" s="33">
        <v>192402</v>
      </c>
      <c r="J10" s="33">
        <v>199536</v>
      </c>
      <c r="K10" s="33">
        <v>211346</v>
      </c>
      <c r="Z10" s="53">
        <f t="shared" si="0"/>
        <v>1</v>
      </c>
    </row>
    <row r="11" spans="1:27" s="14" customFormat="1" ht="12.75" customHeight="1" x14ac:dyDescent="0.25">
      <c r="A11" s="25"/>
      <c r="B11" s="56" t="s">
        <v>138</v>
      </c>
      <c r="C11" s="33">
        <v>468492</v>
      </c>
      <c r="D11" s="33">
        <v>598283</v>
      </c>
      <c r="E11" s="33">
        <v>659877</v>
      </c>
      <c r="F11" s="32">
        <v>595755</v>
      </c>
      <c r="G11" s="33">
        <v>719621</v>
      </c>
      <c r="H11" s="34">
        <v>773621</v>
      </c>
      <c r="I11" s="33">
        <v>907209</v>
      </c>
      <c r="J11" s="33">
        <v>1310512</v>
      </c>
      <c r="K11" s="33">
        <v>839978</v>
      </c>
      <c r="Z11" s="53">
        <f t="shared" si="0"/>
        <v>1</v>
      </c>
    </row>
    <row r="12" spans="1:27" s="14" customFormat="1" ht="12.75" customHeight="1" x14ac:dyDescent="0.25">
      <c r="A12" s="25"/>
      <c r="B12" s="56" t="s">
        <v>139</v>
      </c>
      <c r="C12" s="33">
        <v>190735</v>
      </c>
      <c r="D12" s="33">
        <v>197910</v>
      </c>
      <c r="E12" s="33">
        <v>205526</v>
      </c>
      <c r="F12" s="32">
        <v>239556</v>
      </c>
      <c r="G12" s="33">
        <v>242687</v>
      </c>
      <c r="H12" s="34">
        <v>242687</v>
      </c>
      <c r="I12" s="33">
        <v>263697</v>
      </c>
      <c r="J12" s="33">
        <v>250915</v>
      </c>
      <c r="K12" s="33">
        <v>263347</v>
      </c>
      <c r="Z12" s="53">
        <f t="shared" si="0"/>
        <v>1</v>
      </c>
    </row>
    <row r="13" spans="1:27" s="14" customFormat="1" ht="12.75" hidden="1" customHeight="1" x14ac:dyDescent="0.25">
      <c r="A13" s="25"/>
      <c r="B13" s="56" t="s">
        <v>133</v>
      </c>
      <c r="C13" s="33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3">
        <v>0</v>
      </c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140</v>
      </c>
      <c r="C14" s="33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3">
        <v>0</v>
      </c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141</v>
      </c>
      <c r="C15" s="33">
        <v>0</v>
      </c>
      <c r="D15" s="33">
        <v>0</v>
      </c>
      <c r="E15" s="33">
        <v>0</v>
      </c>
      <c r="F15" s="32">
        <v>0</v>
      </c>
      <c r="G15" s="33">
        <v>0</v>
      </c>
      <c r="H15" s="34">
        <v>0</v>
      </c>
      <c r="I15" s="33">
        <v>0</v>
      </c>
      <c r="J15" s="33">
        <v>0</v>
      </c>
      <c r="K15" s="33">
        <v>0</v>
      </c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142</v>
      </c>
      <c r="C16" s="33">
        <v>0</v>
      </c>
      <c r="D16" s="33">
        <v>0</v>
      </c>
      <c r="E16" s="33">
        <v>0</v>
      </c>
      <c r="F16" s="32">
        <v>0</v>
      </c>
      <c r="G16" s="33">
        <v>0</v>
      </c>
      <c r="H16" s="34">
        <v>0</v>
      </c>
      <c r="I16" s="33">
        <v>0</v>
      </c>
      <c r="J16" s="33">
        <v>0</v>
      </c>
      <c r="K16" s="33">
        <v>0</v>
      </c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128</v>
      </c>
      <c r="C17" s="33">
        <v>0</v>
      </c>
      <c r="D17" s="33">
        <v>0</v>
      </c>
      <c r="E17" s="33">
        <v>0</v>
      </c>
      <c r="F17" s="32">
        <v>0</v>
      </c>
      <c r="G17" s="33">
        <v>0</v>
      </c>
      <c r="H17" s="34">
        <v>0</v>
      </c>
      <c r="I17" s="33">
        <v>0</v>
      </c>
      <c r="J17" s="33">
        <v>0</v>
      </c>
      <c r="K17" s="33">
        <v>0</v>
      </c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129</v>
      </c>
      <c r="C18" s="33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3">
        <v>0</v>
      </c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11596654</v>
      </c>
      <c r="D19" s="46">
        <f t="shared" ref="D19:K19" si="1">SUM(D4:D18)</f>
        <v>13022636</v>
      </c>
      <c r="E19" s="46">
        <f t="shared" si="1"/>
        <v>14354372</v>
      </c>
      <c r="F19" s="47">
        <f t="shared" si="1"/>
        <v>14895200</v>
      </c>
      <c r="G19" s="46">
        <f t="shared" si="1"/>
        <v>15101141</v>
      </c>
      <c r="H19" s="48">
        <f t="shared" si="1"/>
        <v>15163363</v>
      </c>
      <c r="I19" s="46">
        <f t="shared" si="1"/>
        <v>16100978</v>
      </c>
      <c r="J19" s="46">
        <f t="shared" si="1"/>
        <v>17466842</v>
      </c>
      <c r="K19" s="46">
        <f t="shared" si="1"/>
        <v>17926515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199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6" t="s">
        <v>173</v>
      </c>
      <c r="C4" s="33">
        <v>4558</v>
      </c>
      <c r="D4" s="33">
        <v>4751</v>
      </c>
      <c r="E4" s="33">
        <v>4997</v>
      </c>
      <c r="F4" s="27">
        <v>3803</v>
      </c>
      <c r="G4" s="28">
        <v>3803</v>
      </c>
      <c r="H4" s="29">
        <v>3803</v>
      </c>
      <c r="I4" s="33">
        <v>28508</v>
      </c>
      <c r="J4" s="33">
        <v>0</v>
      </c>
      <c r="K4" s="33">
        <v>0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174</v>
      </c>
      <c r="C5" s="33">
        <v>0</v>
      </c>
      <c r="D5" s="33">
        <v>0</v>
      </c>
      <c r="E5" s="33">
        <v>0</v>
      </c>
      <c r="F5" s="32">
        <v>0</v>
      </c>
      <c r="G5" s="33">
        <v>0</v>
      </c>
      <c r="H5" s="34">
        <v>0</v>
      </c>
      <c r="I5" s="33">
        <v>0</v>
      </c>
      <c r="J5" s="33">
        <v>0</v>
      </c>
      <c r="K5" s="33">
        <v>0</v>
      </c>
      <c r="Z5" s="53">
        <f t="shared" si="0"/>
        <v>1</v>
      </c>
      <c r="AA5" s="30">
        <v>11</v>
      </c>
    </row>
    <row r="6" spans="1:27" s="14" customFormat="1" ht="12.75" customHeight="1" x14ac:dyDescent="0.25">
      <c r="A6" s="25"/>
      <c r="B6" s="56" t="s">
        <v>175</v>
      </c>
      <c r="C6" s="33">
        <v>57650</v>
      </c>
      <c r="D6" s="33">
        <v>51050</v>
      </c>
      <c r="E6" s="33">
        <v>58920</v>
      </c>
      <c r="F6" s="32">
        <v>68200</v>
      </c>
      <c r="G6" s="33">
        <v>79700</v>
      </c>
      <c r="H6" s="34">
        <v>79700</v>
      </c>
      <c r="I6" s="33">
        <v>71610</v>
      </c>
      <c r="J6" s="33">
        <v>75477</v>
      </c>
      <c r="K6" s="33">
        <v>79477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176</v>
      </c>
      <c r="C7" s="33">
        <v>111467</v>
      </c>
      <c r="D7" s="33">
        <v>126228</v>
      </c>
      <c r="E7" s="33">
        <v>123796</v>
      </c>
      <c r="F7" s="32">
        <v>149538</v>
      </c>
      <c r="G7" s="33">
        <v>141169</v>
      </c>
      <c r="H7" s="34">
        <v>141169</v>
      </c>
      <c r="I7" s="33">
        <v>144175</v>
      </c>
      <c r="J7" s="33">
        <v>155141</v>
      </c>
      <c r="K7" s="33">
        <v>164133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153</v>
      </c>
      <c r="C8" s="33">
        <v>17060</v>
      </c>
      <c r="D8" s="33">
        <v>15881</v>
      </c>
      <c r="E8" s="33">
        <v>17813</v>
      </c>
      <c r="F8" s="32">
        <v>18015</v>
      </c>
      <c r="G8" s="33">
        <v>18015</v>
      </c>
      <c r="H8" s="34">
        <v>18015</v>
      </c>
      <c r="I8" s="33">
        <v>19404</v>
      </c>
      <c r="J8" s="33">
        <v>20297</v>
      </c>
      <c r="K8" s="33">
        <v>19737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190735</v>
      </c>
      <c r="D19" s="46">
        <f t="shared" ref="D19:K19" si="1">SUM(D4:D18)</f>
        <v>197910</v>
      </c>
      <c r="E19" s="46">
        <f t="shared" si="1"/>
        <v>205526</v>
      </c>
      <c r="F19" s="47">
        <f t="shared" si="1"/>
        <v>239556</v>
      </c>
      <c r="G19" s="46">
        <f t="shared" si="1"/>
        <v>242687</v>
      </c>
      <c r="H19" s="48">
        <f t="shared" si="1"/>
        <v>242687</v>
      </c>
      <c r="I19" s="46">
        <f t="shared" si="1"/>
        <v>263697</v>
      </c>
      <c r="J19" s="46">
        <f t="shared" si="1"/>
        <v>250915</v>
      </c>
      <c r="K19" s="46">
        <f t="shared" si="1"/>
        <v>263347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200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186177</v>
      </c>
      <c r="D4" s="20">
        <f t="shared" ref="D4:K4" si="0">SUM(D5:D7)</f>
        <v>192975</v>
      </c>
      <c r="E4" s="20">
        <f t="shared" si="0"/>
        <v>200529</v>
      </c>
      <c r="F4" s="21">
        <f t="shared" si="0"/>
        <v>235344</v>
      </c>
      <c r="G4" s="20">
        <f t="shared" si="0"/>
        <v>238812</v>
      </c>
      <c r="H4" s="22">
        <f t="shared" si="0"/>
        <v>238812</v>
      </c>
      <c r="I4" s="20">
        <f t="shared" si="0"/>
        <v>234530</v>
      </c>
      <c r="J4" s="20">
        <f t="shared" si="0"/>
        <v>249325</v>
      </c>
      <c r="K4" s="20">
        <f t="shared" si="0"/>
        <v>261672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75728</v>
      </c>
      <c r="D5" s="28">
        <v>80606</v>
      </c>
      <c r="E5" s="28">
        <v>70173</v>
      </c>
      <c r="F5" s="27">
        <v>86218</v>
      </c>
      <c r="G5" s="28">
        <v>86218</v>
      </c>
      <c r="H5" s="29">
        <v>86402</v>
      </c>
      <c r="I5" s="28">
        <v>91784</v>
      </c>
      <c r="J5" s="28">
        <v>97475</v>
      </c>
      <c r="K5" s="29">
        <v>103421</v>
      </c>
      <c r="AA5" s="30">
        <v>11</v>
      </c>
    </row>
    <row r="6" spans="1:27" s="14" customFormat="1" ht="12.75" customHeight="1" x14ac:dyDescent="0.25">
      <c r="A6" s="31"/>
      <c r="B6" s="26" t="s">
        <v>9</v>
      </c>
      <c r="C6" s="32">
        <v>110449</v>
      </c>
      <c r="D6" s="33">
        <v>112369</v>
      </c>
      <c r="E6" s="33">
        <v>130356</v>
      </c>
      <c r="F6" s="32">
        <v>149126</v>
      </c>
      <c r="G6" s="33">
        <v>152594</v>
      </c>
      <c r="H6" s="34">
        <v>152410</v>
      </c>
      <c r="I6" s="33">
        <v>142746</v>
      </c>
      <c r="J6" s="33">
        <v>151850</v>
      </c>
      <c r="K6" s="34">
        <v>158251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4558</v>
      </c>
      <c r="D8" s="20">
        <f t="shared" ref="D8:K8" si="1">SUM(D9:D15)</f>
        <v>4751</v>
      </c>
      <c r="E8" s="20">
        <f t="shared" si="1"/>
        <v>4997</v>
      </c>
      <c r="F8" s="21">
        <f t="shared" si="1"/>
        <v>3812</v>
      </c>
      <c r="G8" s="20">
        <f t="shared" si="1"/>
        <v>3803</v>
      </c>
      <c r="H8" s="22">
        <f t="shared" si="1"/>
        <v>3803</v>
      </c>
      <c r="I8" s="20">
        <f t="shared" si="1"/>
        <v>28517</v>
      </c>
      <c r="J8" s="20">
        <f t="shared" si="1"/>
        <v>9</v>
      </c>
      <c r="K8" s="20">
        <f t="shared" si="1"/>
        <v>9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4558</v>
      </c>
      <c r="D10" s="33">
        <v>4751</v>
      </c>
      <c r="E10" s="33">
        <v>4997</v>
      </c>
      <c r="F10" s="32">
        <v>3803</v>
      </c>
      <c r="G10" s="33">
        <v>3803</v>
      </c>
      <c r="H10" s="34">
        <v>3803</v>
      </c>
      <c r="I10" s="33">
        <v>28508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9</v>
      </c>
      <c r="G15" s="36">
        <v>0</v>
      </c>
      <c r="H15" s="37">
        <v>0</v>
      </c>
      <c r="I15" s="36">
        <v>9</v>
      </c>
      <c r="J15" s="36">
        <v>9</v>
      </c>
      <c r="K15" s="37">
        <v>9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184</v>
      </c>
      <c r="E16" s="20">
        <f t="shared" si="2"/>
        <v>0</v>
      </c>
      <c r="F16" s="21">
        <f t="shared" si="2"/>
        <v>400</v>
      </c>
      <c r="G16" s="20">
        <f t="shared" si="2"/>
        <v>72</v>
      </c>
      <c r="H16" s="22">
        <f t="shared" si="2"/>
        <v>72</v>
      </c>
      <c r="I16" s="20">
        <f t="shared" si="2"/>
        <v>650</v>
      </c>
      <c r="J16" s="20">
        <f t="shared" si="2"/>
        <v>1581</v>
      </c>
      <c r="K16" s="20">
        <f t="shared" si="2"/>
        <v>1666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184</v>
      </c>
      <c r="E18" s="33">
        <v>0</v>
      </c>
      <c r="F18" s="32">
        <v>400</v>
      </c>
      <c r="G18" s="33">
        <v>72</v>
      </c>
      <c r="H18" s="34">
        <v>72</v>
      </c>
      <c r="I18" s="33">
        <v>650</v>
      </c>
      <c r="J18" s="33">
        <v>1581</v>
      </c>
      <c r="K18" s="34">
        <v>1666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190735</v>
      </c>
      <c r="D26" s="46">
        <f t="shared" ref="D26:K26" si="3">+D4+D8+D16+D24</f>
        <v>197910</v>
      </c>
      <c r="E26" s="46">
        <f t="shared" si="3"/>
        <v>205526</v>
      </c>
      <c r="F26" s="47">
        <f t="shared" si="3"/>
        <v>239556</v>
      </c>
      <c r="G26" s="46">
        <f t="shared" si="3"/>
        <v>242687</v>
      </c>
      <c r="H26" s="48">
        <f t="shared" si="3"/>
        <v>242687</v>
      </c>
      <c r="I26" s="46">
        <f t="shared" si="3"/>
        <v>263697</v>
      </c>
      <c r="J26" s="46">
        <f t="shared" si="3"/>
        <v>250915</v>
      </c>
      <c r="K26" s="46">
        <f t="shared" si="3"/>
        <v>263347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3" tint="0.59999389629810485"/>
  </sheetPr>
  <dimension ref="A1:AA248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53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126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65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67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69" t="s">
        <v>30</v>
      </c>
      <c r="O3" s="69" t="s">
        <v>30</v>
      </c>
    </row>
    <row r="4" spans="1:27" s="23" customFormat="1" x14ac:dyDescent="0.25">
      <c r="A4" s="38"/>
      <c r="B4" s="70" t="s">
        <v>34</v>
      </c>
      <c r="C4" s="71" t="s">
        <v>30</v>
      </c>
      <c r="D4" s="71" t="s">
        <v>30</v>
      </c>
      <c r="E4" s="72">
        <f>SUM(E5:E8)</f>
        <v>0</v>
      </c>
      <c r="F4" s="72">
        <f t="shared" ref="F4:M4" si="0">SUM(F5:F8)</f>
        <v>0</v>
      </c>
      <c r="G4" s="72">
        <f t="shared" si="0"/>
        <v>0</v>
      </c>
      <c r="H4" s="73">
        <f t="shared" si="0"/>
        <v>0</v>
      </c>
      <c r="I4" s="72">
        <f t="shared" si="0"/>
        <v>0</v>
      </c>
      <c r="J4" s="74">
        <f t="shared" si="0"/>
        <v>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75" t="s">
        <v>30</v>
      </c>
      <c r="O4" s="75" t="s">
        <v>30</v>
      </c>
      <c r="AA4" s="24" t="s">
        <v>7</v>
      </c>
    </row>
    <row r="5" spans="1:27" s="14" customFormat="1" x14ac:dyDescent="0.25">
      <c r="B5" s="76" t="s">
        <v>35</v>
      </c>
      <c r="C5" s="77" t="s">
        <v>30</v>
      </c>
      <c r="D5" s="78" t="s">
        <v>30</v>
      </c>
      <c r="E5" s="79">
        <v>0</v>
      </c>
      <c r="F5" s="79">
        <v>0</v>
      </c>
      <c r="G5" s="79">
        <v>0</v>
      </c>
      <c r="H5" s="80">
        <v>0</v>
      </c>
      <c r="I5" s="79">
        <v>0</v>
      </c>
      <c r="J5" s="81">
        <v>0</v>
      </c>
      <c r="K5" s="79">
        <v>0</v>
      </c>
      <c r="L5" s="79">
        <v>0</v>
      </c>
      <c r="M5" s="79">
        <v>0</v>
      </c>
      <c r="N5" s="82" t="s">
        <v>30</v>
      </c>
      <c r="O5" s="83" t="s">
        <v>30</v>
      </c>
      <c r="AA5" s="30">
        <v>1</v>
      </c>
    </row>
    <row r="6" spans="1:27" s="14" customFormat="1" x14ac:dyDescent="0.25">
      <c r="B6" s="76" t="s">
        <v>36</v>
      </c>
      <c r="C6" s="84" t="s">
        <v>30</v>
      </c>
      <c r="D6" s="85" t="s">
        <v>30</v>
      </c>
      <c r="E6" s="86">
        <v>0</v>
      </c>
      <c r="F6" s="86">
        <v>0</v>
      </c>
      <c r="G6" s="86">
        <v>0</v>
      </c>
      <c r="H6" s="87">
        <v>0</v>
      </c>
      <c r="I6" s="86">
        <v>0</v>
      </c>
      <c r="J6" s="88">
        <v>0</v>
      </c>
      <c r="K6" s="86">
        <v>0</v>
      </c>
      <c r="L6" s="86">
        <v>0</v>
      </c>
      <c r="M6" s="86">
        <v>0</v>
      </c>
      <c r="N6" s="89" t="s">
        <v>30</v>
      </c>
      <c r="O6" s="90" t="s">
        <v>30</v>
      </c>
      <c r="AA6" s="24" t="s">
        <v>10</v>
      </c>
    </row>
    <row r="7" spans="1:27" s="14" customFormat="1" x14ac:dyDescent="0.25">
      <c r="B7" s="76" t="s">
        <v>37</v>
      </c>
      <c r="C7" s="84" t="s">
        <v>30</v>
      </c>
      <c r="D7" s="85" t="s">
        <v>30</v>
      </c>
      <c r="E7" s="86">
        <v>0</v>
      </c>
      <c r="F7" s="86">
        <v>0</v>
      </c>
      <c r="G7" s="86">
        <v>0</v>
      </c>
      <c r="H7" s="87">
        <v>0</v>
      </c>
      <c r="I7" s="86">
        <v>0</v>
      </c>
      <c r="J7" s="88">
        <v>0</v>
      </c>
      <c r="K7" s="86">
        <v>0</v>
      </c>
      <c r="L7" s="86">
        <v>0</v>
      </c>
      <c r="M7" s="86">
        <v>0</v>
      </c>
      <c r="N7" s="89" t="s">
        <v>30</v>
      </c>
      <c r="O7" s="90" t="s">
        <v>30</v>
      </c>
      <c r="AA7" s="30">
        <v>1</v>
      </c>
    </row>
    <row r="8" spans="1:27" s="14" customFormat="1" x14ac:dyDescent="0.25">
      <c r="B8" s="76" t="s">
        <v>38</v>
      </c>
      <c r="C8" s="91" t="s">
        <v>30</v>
      </c>
      <c r="D8" s="92" t="s">
        <v>30</v>
      </c>
      <c r="E8" s="93">
        <v>0</v>
      </c>
      <c r="F8" s="93">
        <v>0</v>
      </c>
      <c r="G8" s="93">
        <v>0</v>
      </c>
      <c r="H8" s="94">
        <v>0</v>
      </c>
      <c r="I8" s="93">
        <v>0</v>
      </c>
      <c r="J8" s="95">
        <v>0</v>
      </c>
      <c r="K8" s="93">
        <v>0</v>
      </c>
      <c r="L8" s="93">
        <v>0</v>
      </c>
      <c r="M8" s="93">
        <v>0</v>
      </c>
      <c r="N8" s="96" t="s">
        <v>30</v>
      </c>
      <c r="O8" s="97" t="s">
        <v>30</v>
      </c>
      <c r="AA8" s="24" t="s">
        <v>13</v>
      </c>
    </row>
    <row r="9" spans="1:27" s="23" customFormat="1" x14ac:dyDescent="0.25">
      <c r="A9" s="38"/>
      <c r="B9" s="70" t="s">
        <v>39</v>
      </c>
      <c r="C9" s="71" t="s">
        <v>30</v>
      </c>
      <c r="D9" s="71" t="s">
        <v>30</v>
      </c>
      <c r="E9" s="72">
        <f>E10+E19</f>
        <v>12005</v>
      </c>
      <c r="F9" s="72">
        <f t="shared" ref="F9:M9" si="1">F10+F19</f>
        <v>13116</v>
      </c>
      <c r="G9" s="72">
        <f t="shared" si="1"/>
        <v>13674</v>
      </c>
      <c r="H9" s="73">
        <f t="shared" si="1"/>
        <v>14286</v>
      </c>
      <c r="I9" s="72">
        <f t="shared" si="1"/>
        <v>14286</v>
      </c>
      <c r="J9" s="74">
        <f t="shared" si="1"/>
        <v>14270</v>
      </c>
      <c r="K9" s="72">
        <f t="shared" si="1"/>
        <v>14538</v>
      </c>
      <c r="L9" s="72">
        <f t="shared" si="1"/>
        <v>14910</v>
      </c>
      <c r="M9" s="72">
        <f t="shared" si="1"/>
        <v>15701</v>
      </c>
      <c r="N9" s="75" t="s">
        <v>30</v>
      </c>
      <c r="O9" s="75" t="s">
        <v>30</v>
      </c>
      <c r="AA9" s="14" t="s">
        <v>30</v>
      </c>
    </row>
    <row r="10" spans="1:27" s="23" customFormat="1" x14ac:dyDescent="0.25">
      <c r="A10" s="18"/>
      <c r="B10" s="76" t="s">
        <v>46</v>
      </c>
      <c r="C10" s="98" t="s">
        <v>30</v>
      </c>
      <c r="D10" s="99" t="s">
        <v>30</v>
      </c>
      <c r="E10" s="100">
        <f>SUM(E11:E13)</f>
        <v>12005</v>
      </c>
      <c r="F10" s="100">
        <f t="shared" ref="F10:M10" si="2">SUM(F11:F13)</f>
        <v>13116</v>
      </c>
      <c r="G10" s="100">
        <f t="shared" si="2"/>
        <v>13674</v>
      </c>
      <c r="H10" s="101">
        <f t="shared" si="2"/>
        <v>14286</v>
      </c>
      <c r="I10" s="100">
        <f t="shared" si="2"/>
        <v>14286</v>
      </c>
      <c r="J10" s="102">
        <f t="shared" si="2"/>
        <v>14270</v>
      </c>
      <c r="K10" s="100">
        <f t="shared" si="2"/>
        <v>14538</v>
      </c>
      <c r="L10" s="100">
        <f t="shared" si="2"/>
        <v>14910</v>
      </c>
      <c r="M10" s="100">
        <f t="shared" si="2"/>
        <v>15701</v>
      </c>
      <c r="N10" s="103" t="s">
        <v>30</v>
      </c>
      <c r="O10" s="104" t="s">
        <v>30</v>
      </c>
    </row>
    <row r="11" spans="1:27" s="14" customFormat="1" x14ac:dyDescent="0.25">
      <c r="A11" s="31"/>
      <c r="B11" s="59" t="s">
        <v>47</v>
      </c>
      <c r="C11" s="105" t="s">
        <v>30</v>
      </c>
      <c r="D11" s="106" t="s">
        <v>30</v>
      </c>
      <c r="E11" s="79">
        <v>1397</v>
      </c>
      <c r="F11" s="79">
        <v>1588</v>
      </c>
      <c r="G11" s="79">
        <v>1674</v>
      </c>
      <c r="H11" s="80">
        <v>1674</v>
      </c>
      <c r="I11" s="79">
        <v>1674</v>
      </c>
      <c r="J11" s="81">
        <v>1881</v>
      </c>
      <c r="K11" s="79">
        <v>1674</v>
      </c>
      <c r="L11" s="79">
        <v>1674</v>
      </c>
      <c r="M11" s="79">
        <v>1763</v>
      </c>
      <c r="N11" s="107" t="s">
        <v>30</v>
      </c>
      <c r="O11" s="108" t="s">
        <v>30</v>
      </c>
    </row>
    <row r="12" spans="1:27" s="14" customFormat="1" x14ac:dyDescent="0.25">
      <c r="A12" s="25"/>
      <c r="B12" s="59" t="s">
        <v>48</v>
      </c>
      <c r="C12" s="105" t="s">
        <v>30</v>
      </c>
      <c r="D12" s="105" t="s">
        <v>30</v>
      </c>
      <c r="E12" s="86">
        <v>10608</v>
      </c>
      <c r="F12" s="86">
        <v>11528</v>
      </c>
      <c r="G12" s="86">
        <v>12000</v>
      </c>
      <c r="H12" s="87">
        <v>12612</v>
      </c>
      <c r="I12" s="86">
        <v>12612</v>
      </c>
      <c r="J12" s="88">
        <v>12389</v>
      </c>
      <c r="K12" s="86">
        <v>12864</v>
      </c>
      <c r="L12" s="86">
        <v>13236</v>
      </c>
      <c r="M12" s="86">
        <v>13938</v>
      </c>
      <c r="N12" s="108" t="s">
        <v>30</v>
      </c>
      <c r="O12" s="108" t="s">
        <v>30</v>
      </c>
    </row>
    <row r="13" spans="1:27" s="14" customFormat="1" x14ac:dyDescent="0.25">
      <c r="A13" s="25"/>
      <c r="B13" s="59" t="s">
        <v>49</v>
      </c>
      <c r="C13" s="105" t="s">
        <v>30</v>
      </c>
      <c r="D13" s="105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08" t="s">
        <v>30</v>
      </c>
      <c r="O13" s="108" t="s">
        <v>30</v>
      </c>
    </row>
    <row r="14" spans="1:27" s="14" customFormat="1" x14ac:dyDescent="0.25">
      <c r="A14" s="31"/>
      <c r="B14" s="109" t="s">
        <v>50</v>
      </c>
      <c r="C14" s="110" t="s">
        <v>30</v>
      </c>
      <c r="D14" s="110" t="s">
        <v>30</v>
      </c>
      <c r="E14" s="93"/>
      <c r="F14" s="93"/>
      <c r="G14" s="93"/>
      <c r="H14" s="94"/>
      <c r="I14" s="93"/>
      <c r="J14" s="95"/>
      <c r="K14" s="93"/>
      <c r="L14" s="93"/>
      <c r="M14" s="93"/>
      <c r="N14" s="108" t="s">
        <v>30</v>
      </c>
      <c r="O14" s="108" t="s">
        <v>30</v>
      </c>
    </row>
    <row r="15" spans="1:27" s="14" customFormat="1" x14ac:dyDescent="0.25">
      <c r="A15" s="25"/>
      <c r="B15" s="111" t="s">
        <v>51</v>
      </c>
      <c r="C15" s="112" t="s">
        <v>30</v>
      </c>
      <c r="D15" s="112" t="s">
        <v>30</v>
      </c>
      <c r="E15" s="80">
        <v>0</v>
      </c>
      <c r="F15" s="79">
        <v>0</v>
      </c>
      <c r="G15" s="79">
        <v>0</v>
      </c>
      <c r="H15" s="80">
        <v>0</v>
      </c>
      <c r="I15" s="79">
        <v>0</v>
      </c>
      <c r="J15" s="81">
        <v>0</v>
      </c>
      <c r="K15" s="79">
        <v>0</v>
      </c>
      <c r="L15" s="79">
        <v>0</v>
      </c>
      <c r="M15" s="81">
        <v>0</v>
      </c>
      <c r="N15" s="108" t="s">
        <v>30</v>
      </c>
      <c r="O15" s="108" t="s">
        <v>30</v>
      </c>
    </row>
    <row r="16" spans="1:27" s="14" customFormat="1" x14ac:dyDescent="0.25">
      <c r="A16" s="25"/>
      <c r="B16" s="111" t="s">
        <v>52</v>
      </c>
      <c r="C16" s="112" t="s">
        <v>30</v>
      </c>
      <c r="D16" s="112" t="s">
        <v>30</v>
      </c>
      <c r="E16" s="87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8">
        <v>0</v>
      </c>
      <c r="N16" s="108" t="s">
        <v>30</v>
      </c>
      <c r="O16" s="108" t="s">
        <v>30</v>
      </c>
    </row>
    <row r="17" spans="1:16" s="14" customFormat="1" x14ac:dyDescent="0.25">
      <c r="A17" s="25"/>
      <c r="B17" s="111" t="s">
        <v>52</v>
      </c>
      <c r="C17" s="112" t="s">
        <v>30</v>
      </c>
      <c r="D17" s="112" t="s">
        <v>30</v>
      </c>
      <c r="E17" s="87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8">
        <v>0</v>
      </c>
      <c r="N17" s="108" t="s">
        <v>30</v>
      </c>
      <c r="O17" s="108" t="s">
        <v>30</v>
      </c>
    </row>
    <row r="18" spans="1:16" s="14" customFormat="1" x14ac:dyDescent="0.25">
      <c r="A18" s="25"/>
      <c r="B18" s="111" t="s">
        <v>52</v>
      </c>
      <c r="C18" s="112" t="s">
        <v>30</v>
      </c>
      <c r="D18" s="112" t="s">
        <v>30</v>
      </c>
      <c r="E18" s="94">
        <v>0</v>
      </c>
      <c r="F18" s="93">
        <v>0</v>
      </c>
      <c r="G18" s="93">
        <v>0</v>
      </c>
      <c r="H18" s="94">
        <v>0</v>
      </c>
      <c r="I18" s="93">
        <v>0</v>
      </c>
      <c r="J18" s="95">
        <v>0</v>
      </c>
      <c r="K18" s="93">
        <v>0</v>
      </c>
      <c r="L18" s="93">
        <v>0</v>
      </c>
      <c r="M18" s="95">
        <v>0</v>
      </c>
      <c r="N18" s="108" t="s">
        <v>30</v>
      </c>
      <c r="O18" s="108" t="s">
        <v>30</v>
      </c>
    </row>
    <row r="19" spans="1:16" s="14" customFormat="1" x14ac:dyDescent="0.25">
      <c r="A19" s="113"/>
      <c r="B19" s="76" t="s">
        <v>53</v>
      </c>
      <c r="C19" s="84" t="s">
        <v>30</v>
      </c>
      <c r="D19" s="91" t="s">
        <v>30</v>
      </c>
      <c r="E19" s="100">
        <v>0</v>
      </c>
      <c r="F19" s="100">
        <v>0</v>
      </c>
      <c r="G19" s="100">
        <v>0</v>
      </c>
      <c r="H19" s="101">
        <v>0</v>
      </c>
      <c r="I19" s="100">
        <v>0</v>
      </c>
      <c r="J19" s="102">
        <v>0</v>
      </c>
      <c r="K19" s="100">
        <v>0</v>
      </c>
      <c r="L19" s="100">
        <v>0</v>
      </c>
      <c r="M19" s="100">
        <v>0</v>
      </c>
      <c r="N19" s="114" t="s">
        <v>30</v>
      </c>
      <c r="O19" s="108" t="s">
        <v>30</v>
      </c>
    </row>
    <row r="20" spans="1:16" s="14" customFormat="1" ht="6" customHeight="1" x14ac:dyDescent="0.25">
      <c r="A20" s="113"/>
      <c r="B20" s="115" t="s">
        <v>30</v>
      </c>
      <c r="C20" s="91" t="s">
        <v>30</v>
      </c>
      <c r="D20" s="92" t="s">
        <v>30</v>
      </c>
      <c r="E20" s="116"/>
      <c r="F20" s="116"/>
      <c r="G20" s="116"/>
      <c r="H20" s="117"/>
      <c r="I20" s="116"/>
      <c r="J20" s="118"/>
      <c r="K20" s="116"/>
      <c r="L20" s="116"/>
      <c r="M20" s="116"/>
      <c r="N20" s="69" t="s">
        <v>30</v>
      </c>
      <c r="O20" s="114" t="s">
        <v>30</v>
      </c>
    </row>
    <row r="21" spans="1:16" s="14" customFormat="1" x14ac:dyDescent="0.25">
      <c r="A21" s="23"/>
      <c r="B21" s="70" t="s">
        <v>54</v>
      </c>
      <c r="C21" s="71" t="s">
        <v>30</v>
      </c>
      <c r="D21" s="71" t="s">
        <v>30</v>
      </c>
      <c r="E21" s="72">
        <f>SUM(E22:E27)</f>
        <v>0</v>
      </c>
      <c r="F21" s="72">
        <f t="shared" ref="F21:M21" si="3">SUM(F22:F27)</f>
        <v>0</v>
      </c>
      <c r="G21" s="72">
        <f t="shared" si="3"/>
        <v>0</v>
      </c>
      <c r="H21" s="73">
        <f t="shared" si="3"/>
        <v>0</v>
      </c>
      <c r="I21" s="72">
        <f t="shared" si="3"/>
        <v>0</v>
      </c>
      <c r="J21" s="74">
        <f t="shared" si="3"/>
        <v>0</v>
      </c>
      <c r="K21" s="72">
        <f t="shared" si="3"/>
        <v>0</v>
      </c>
      <c r="L21" s="72">
        <f t="shared" si="3"/>
        <v>0</v>
      </c>
      <c r="M21" s="72">
        <f t="shared" si="3"/>
        <v>0</v>
      </c>
      <c r="N21" s="75" t="s">
        <v>30</v>
      </c>
      <c r="O21" s="75" t="s">
        <v>30</v>
      </c>
      <c r="P21" s="23"/>
    </row>
    <row r="22" spans="1:16" s="14" customFormat="1" x14ac:dyDescent="0.25">
      <c r="B22" s="76" t="s">
        <v>55</v>
      </c>
      <c r="C22" s="77" t="s">
        <v>30</v>
      </c>
      <c r="D22" s="78" t="s">
        <v>30</v>
      </c>
      <c r="E22" s="79">
        <v>0</v>
      </c>
      <c r="F22" s="79">
        <v>0</v>
      </c>
      <c r="G22" s="79">
        <v>0</v>
      </c>
      <c r="H22" s="80">
        <v>0</v>
      </c>
      <c r="I22" s="79">
        <v>0</v>
      </c>
      <c r="J22" s="81">
        <v>0</v>
      </c>
      <c r="K22" s="79">
        <v>0</v>
      </c>
      <c r="L22" s="79">
        <v>0</v>
      </c>
      <c r="M22" s="79">
        <v>0</v>
      </c>
      <c r="N22" s="119" t="s">
        <v>30</v>
      </c>
      <c r="O22" s="107" t="s">
        <v>30</v>
      </c>
    </row>
    <row r="23" spans="1:16" s="14" customFormat="1" x14ac:dyDescent="0.25">
      <c r="B23" s="76" t="s">
        <v>16</v>
      </c>
      <c r="C23" s="84" t="s">
        <v>30</v>
      </c>
      <c r="D23" s="85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20" t="s">
        <v>30</v>
      </c>
      <c r="O23" s="108" t="s">
        <v>30</v>
      </c>
    </row>
    <row r="24" spans="1:16" s="14" customFormat="1" x14ac:dyDescent="0.25">
      <c r="B24" s="76" t="s">
        <v>56</v>
      </c>
      <c r="C24" s="84" t="s">
        <v>30</v>
      </c>
      <c r="D24" s="85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20" t="s">
        <v>30</v>
      </c>
      <c r="O24" s="108" t="s">
        <v>30</v>
      </c>
    </row>
    <row r="25" spans="1:16" s="14" customFormat="1" x14ac:dyDescent="0.25">
      <c r="B25" s="76" t="s">
        <v>57</v>
      </c>
      <c r="C25" s="84" t="s">
        <v>30</v>
      </c>
      <c r="D25" s="85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20" t="s">
        <v>30</v>
      </c>
      <c r="O25" s="108" t="s">
        <v>30</v>
      </c>
    </row>
    <row r="26" spans="1:16" s="23" customFormat="1" x14ac:dyDescent="0.25">
      <c r="A26" s="14"/>
      <c r="B26" s="76" t="s">
        <v>18</v>
      </c>
      <c r="C26" s="84" t="s">
        <v>30</v>
      </c>
      <c r="D26" s="85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20" t="s">
        <v>30</v>
      </c>
      <c r="O26" s="108" t="s">
        <v>30</v>
      </c>
      <c r="P26" s="14"/>
    </row>
    <row r="27" spans="1:16" s="14" customFormat="1" x14ac:dyDescent="0.25">
      <c r="B27" s="76" t="s">
        <v>58</v>
      </c>
      <c r="C27" s="91" t="s">
        <v>30</v>
      </c>
      <c r="D27" s="92" t="s">
        <v>30</v>
      </c>
      <c r="E27" s="93">
        <v>0</v>
      </c>
      <c r="F27" s="93">
        <v>0</v>
      </c>
      <c r="G27" s="93">
        <v>0</v>
      </c>
      <c r="H27" s="94">
        <v>0</v>
      </c>
      <c r="I27" s="93">
        <v>0</v>
      </c>
      <c r="J27" s="95">
        <v>0</v>
      </c>
      <c r="K27" s="93">
        <v>0</v>
      </c>
      <c r="L27" s="93">
        <v>0</v>
      </c>
      <c r="M27" s="93">
        <v>0</v>
      </c>
      <c r="N27" s="69" t="s">
        <v>30</v>
      </c>
      <c r="O27" s="114" t="s">
        <v>30</v>
      </c>
    </row>
    <row r="28" spans="1:16" s="14" customFormat="1" ht="6" customHeight="1" x14ac:dyDescent="0.25">
      <c r="B28" s="115" t="s">
        <v>30</v>
      </c>
      <c r="C28" s="78" t="s">
        <v>30</v>
      </c>
      <c r="D28" s="78" t="s">
        <v>30</v>
      </c>
      <c r="E28" s="121"/>
      <c r="F28" s="121"/>
      <c r="G28" s="121"/>
      <c r="H28" s="122"/>
      <c r="I28" s="121"/>
      <c r="J28" s="123"/>
      <c r="K28" s="121"/>
      <c r="L28" s="121"/>
      <c r="M28" s="121"/>
      <c r="N28" s="119" t="s">
        <v>30</v>
      </c>
      <c r="O28" s="119" t="s">
        <v>30</v>
      </c>
    </row>
    <row r="29" spans="1:16" s="14" customFormat="1" x14ac:dyDescent="0.25">
      <c r="A29" s="23"/>
      <c r="B29" s="70" t="s">
        <v>41</v>
      </c>
      <c r="C29" s="124" t="s">
        <v>30</v>
      </c>
      <c r="D29" s="124" t="s">
        <v>30</v>
      </c>
      <c r="E29" s="72">
        <v>0</v>
      </c>
      <c r="F29" s="72">
        <v>0</v>
      </c>
      <c r="G29" s="72">
        <v>0</v>
      </c>
      <c r="H29" s="73">
        <v>0</v>
      </c>
      <c r="I29" s="72">
        <v>0</v>
      </c>
      <c r="J29" s="74">
        <v>0</v>
      </c>
      <c r="K29" s="72">
        <v>0</v>
      </c>
      <c r="L29" s="72">
        <v>0</v>
      </c>
      <c r="M29" s="72">
        <v>0</v>
      </c>
      <c r="N29" s="125" t="s">
        <v>30</v>
      </c>
      <c r="O29" s="125" t="s">
        <v>30</v>
      </c>
      <c r="P29" s="23"/>
    </row>
    <row r="30" spans="1:16" s="14" customFormat="1" ht="6" customHeight="1" x14ac:dyDescent="0.25">
      <c r="A30" s="23"/>
      <c r="B30" s="71" t="s">
        <v>30</v>
      </c>
      <c r="C30" s="124" t="s">
        <v>30</v>
      </c>
      <c r="D30" s="124" t="s">
        <v>30</v>
      </c>
      <c r="E30" s="126"/>
      <c r="F30" s="126"/>
      <c r="G30" s="126"/>
      <c r="H30" s="127"/>
      <c r="I30" s="126"/>
      <c r="J30" s="128"/>
      <c r="K30" s="126"/>
      <c r="L30" s="126"/>
      <c r="M30" s="126"/>
      <c r="N30" s="125" t="s">
        <v>30</v>
      </c>
      <c r="O30" s="125" t="s">
        <v>30</v>
      </c>
      <c r="P30" s="23"/>
    </row>
    <row r="31" spans="1:16" s="14" customFormat="1" x14ac:dyDescent="0.25">
      <c r="A31" s="23"/>
      <c r="B31" s="70" t="s">
        <v>42</v>
      </c>
      <c r="C31" s="129" t="s">
        <v>30</v>
      </c>
      <c r="D31" s="130" t="s">
        <v>30</v>
      </c>
      <c r="E31" s="131">
        <f>SUM(E32:E34)</f>
        <v>3047</v>
      </c>
      <c r="F31" s="131">
        <f t="shared" ref="F31:M31" si="4">SUM(F32:F34)</f>
        <v>2625</v>
      </c>
      <c r="G31" s="131">
        <f t="shared" si="4"/>
        <v>3000</v>
      </c>
      <c r="H31" s="132">
        <f t="shared" si="4"/>
        <v>3120</v>
      </c>
      <c r="I31" s="131">
        <f t="shared" si="4"/>
        <v>3120</v>
      </c>
      <c r="J31" s="133">
        <f t="shared" si="4"/>
        <v>3586</v>
      </c>
      <c r="K31" s="131">
        <f t="shared" si="4"/>
        <v>3240</v>
      </c>
      <c r="L31" s="131">
        <f t="shared" si="4"/>
        <v>3360</v>
      </c>
      <c r="M31" s="131">
        <f t="shared" si="4"/>
        <v>3538</v>
      </c>
      <c r="N31" s="103" t="s">
        <v>30</v>
      </c>
      <c r="O31" s="104" t="s">
        <v>30</v>
      </c>
      <c r="P31" s="23"/>
    </row>
    <row r="32" spans="1:16" s="14" customFormat="1" x14ac:dyDescent="0.25">
      <c r="B32" s="76" t="s">
        <v>59</v>
      </c>
      <c r="C32" s="84" t="s">
        <v>30</v>
      </c>
      <c r="D32" s="77" t="s">
        <v>30</v>
      </c>
      <c r="E32" s="79">
        <v>3047</v>
      </c>
      <c r="F32" s="79">
        <v>2625</v>
      </c>
      <c r="G32" s="79">
        <v>3000</v>
      </c>
      <c r="H32" s="80">
        <v>3120</v>
      </c>
      <c r="I32" s="79">
        <v>3120</v>
      </c>
      <c r="J32" s="81">
        <v>3586</v>
      </c>
      <c r="K32" s="79">
        <v>3240</v>
      </c>
      <c r="L32" s="79">
        <v>3360</v>
      </c>
      <c r="M32" s="79">
        <v>3538</v>
      </c>
      <c r="N32" s="107" t="s">
        <v>30</v>
      </c>
      <c r="O32" s="108" t="s">
        <v>30</v>
      </c>
    </row>
    <row r="33" spans="1:16" s="23" customFormat="1" x14ac:dyDescent="0.25">
      <c r="A33" s="14"/>
      <c r="B33" s="76" t="s">
        <v>60</v>
      </c>
      <c r="C33" s="84" t="s">
        <v>30</v>
      </c>
      <c r="D33" s="84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08" t="s">
        <v>30</v>
      </c>
      <c r="O33" s="108" t="s">
        <v>30</v>
      </c>
      <c r="P33" s="14"/>
    </row>
    <row r="34" spans="1:16" s="14" customFormat="1" x14ac:dyDescent="0.25">
      <c r="B34" s="76" t="s">
        <v>61</v>
      </c>
      <c r="C34" s="84" t="s">
        <v>30</v>
      </c>
      <c r="D34" s="91" t="s">
        <v>30</v>
      </c>
      <c r="E34" s="93">
        <v>0</v>
      </c>
      <c r="F34" s="93">
        <v>0</v>
      </c>
      <c r="G34" s="93">
        <v>0</v>
      </c>
      <c r="H34" s="94">
        <v>0</v>
      </c>
      <c r="I34" s="93">
        <v>0</v>
      </c>
      <c r="J34" s="95">
        <v>0</v>
      </c>
      <c r="K34" s="93">
        <v>0</v>
      </c>
      <c r="L34" s="93">
        <v>0</v>
      </c>
      <c r="M34" s="93">
        <v>0</v>
      </c>
      <c r="N34" s="114" t="s">
        <v>30</v>
      </c>
      <c r="O34" s="108" t="s">
        <v>30</v>
      </c>
    </row>
    <row r="35" spans="1:16" s="14" customFormat="1" ht="6" customHeight="1" x14ac:dyDescent="0.25">
      <c r="B35" s="115" t="s">
        <v>30</v>
      </c>
      <c r="C35" s="91" t="s">
        <v>30</v>
      </c>
      <c r="D35" s="92" t="s">
        <v>30</v>
      </c>
      <c r="E35" s="134"/>
      <c r="F35" s="134"/>
      <c r="G35" s="134"/>
      <c r="H35" s="135"/>
      <c r="I35" s="134"/>
      <c r="J35" s="136"/>
      <c r="K35" s="134"/>
      <c r="L35" s="134"/>
      <c r="M35" s="134"/>
      <c r="N35" s="69" t="s">
        <v>30</v>
      </c>
      <c r="O35" s="114" t="s">
        <v>30</v>
      </c>
    </row>
    <row r="36" spans="1:16" s="23" customFormat="1" x14ac:dyDescent="0.25">
      <c r="B36" s="70" t="s">
        <v>62</v>
      </c>
      <c r="C36" s="71" t="s">
        <v>30</v>
      </c>
      <c r="D36" s="71" t="s">
        <v>30</v>
      </c>
      <c r="E36" s="72">
        <f>SUM(E37:E38)</f>
        <v>731</v>
      </c>
      <c r="F36" s="72">
        <f t="shared" ref="F36:M36" si="5">SUM(F37:F38)</f>
        <v>486</v>
      </c>
      <c r="G36" s="72">
        <f t="shared" si="5"/>
        <v>0</v>
      </c>
      <c r="H36" s="73">
        <f t="shared" si="5"/>
        <v>0</v>
      </c>
      <c r="I36" s="72">
        <f t="shared" si="5"/>
        <v>0</v>
      </c>
      <c r="J36" s="74">
        <f t="shared" si="5"/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  <c r="N36" s="75" t="s">
        <v>30</v>
      </c>
      <c r="O36" s="75" t="s">
        <v>30</v>
      </c>
    </row>
    <row r="37" spans="1:16" s="14" customFormat="1" x14ac:dyDescent="0.25">
      <c r="B37" s="76" t="s">
        <v>27</v>
      </c>
      <c r="C37" s="77" t="s">
        <v>30</v>
      </c>
      <c r="D37" s="78" t="s">
        <v>30</v>
      </c>
      <c r="E37" s="79">
        <v>0</v>
      </c>
      <c r="F37" s="79">
        <v>0</v>
      </c>
      <c r="G37" s="79">
        <v>0</v>
      </c>
      <c r="H37" s="80">
        <v>0</v>
      </c>
      <c r="I37" s="79">
        <v>0</v>
      </c>
      <c r="J37" s="81">
        <v>0</v>
      </c>
      <c r="K37" s="79">
        <v>0</v>
      </c>
      <c r="L37" s="79">
        <v>0</v>
      </c>
      <c r="M37" s="79">
        <v>0</v>
      </c>
      <c r="N37" s="119" t="s">
        <v>30</v>
      </c>
      <c r="O37" s="107" t="s">
        <v>30</v>
      </c>
    </row>
    <row r="38" spans="1:16" s="14" customFormat="1" x14ac:dyDescent="0.25">
      <c r="B38" s="76" t="s">
        <v>63</v>
      </c>
      <c r="C38" s="91" t="s">
        <v>30</v>
      </c>
      <c r="D38" s="92" t="s">
        <v>30</v>
      </c>
      <c r="E38" s="93">
        <v>731</v>
      </c>
      <c r="F38" s="93">
        <v>486</v>
      </c>
      <c r="G38" s="93">
        <v>0</v>
      </c>
      <c r="H38" s="94">
        <v>0</v>
      </c>
      <c r="I38" s="93">
        <v>0</v>
      </c>
      <c r="J38" s="95">
        <v>0</v>
      </c>
      <c r="K38" s="93">
        <v>0</v>
      </c>
      <c r="L38" s="93">
        <v>0</v>
      </c>
      <c r="M38" s="93">
        <v>0</v>
      </c>
      <c r="N38" s="69" t="s">
        <v>30</v>
      </c>
      <c r="O38" s="114" t="s">
        <v>30</v>
      </c>
    </row>
    <row r="39" spans="1:16" s="14" customFormat="1" x14ac:dyDescent="0.25">
      <c r="A39" s="126"/>
      <c r="B39" s="137" t="s">
        <v>44</v>
      </c>
      <c r="C39" s="124" t="s">
        <v>30</v>
      </c>
      <c r="D39" s="124" t="s">
        <v>30</v>
      </c>
      <c r="E39" s="72">
        <v>7568</v>
      </c>
      <c r="F39" s="72">
        <v>4711</v>
      </c>
      <c r="G39" s="72">
        <v>5724</v>
      </c>
      <c r="H39" s="73">
        <v>5868</v>
      </c>
      <c r="I39" s="72">
        <v>5868</v>
      </c>
      <c r="J39" s="74">
        <v>6727</v>
      </c>
      <c r="K39" s="72">
        <v>6012</v>
      </c>
      <c r="L39" s="72">
        <v>6012</v>
      </c>
      <c r="M39" s="72">
        <v>6331</v>
      </c>
      <c r="N39" s="75" t="s">
        <v>30</v>
      </c>
      <c r="O39" s="75" t="s">
        <v>30</v>
      </c>
      <c r="P39" s="23"/>
    </row>
    <row r="40" spans="1:16" s="14" customFormat="1" x14ac:dyDescent="0.25">
      <c r="A40" s="138"/>
      <c r="B40" s="139" t="s">
        <v>45</v>
      </c>
      <c r="C40" s="140" t="s">
        <v>30</v>
      </c>
      <c r="D40" s="140" t="s">
        <v>30</v>
      </c>
      <c r="E40" s="46">
        <f>E4+E9+E21+E29+E31+E36+E39</f>
        <v>23351</v>
      </c>
      <c r="F40" s="46">
        <f t="shared" ref="F40:M40" si="6">F4+F9+F21+F29+F31+F36+F39</f>
        <v>20938</v>
      </c>
      <c r="G40" s="46">
        <f t="shared" si="6"/>
        <v>22398</v>
      </c>
      <c r="H40" s="47">
        <f t="shared" si="6"/>
        <v>23274</v>
      </c>
      <c r="I40" s="46">
        <f t="shared" si="6"/>
        <v>23274</v>
      </c>
      <c r="J40" s="48">
        <f t="shared" si="6"/>
        <v>24583</v>
      </c>
      <c r="K40" s="46">
        <f t="shared" si="6"/>
        <v>23790</v>
      </c>
      <c r="L40" s="46">
        <f t="shared" si="6"/>
        <v>24282</v>
      </c>
      <c r="M40" s="46">
        <f t="shared" si="6"/>
        <v>25570</v>
      </c>
      <c r="N40" s="141" t="s">
        <v>30</v>
      </c>
      <c r="O40" s="141" t="s">
        <v>30</v>
      </c>
    </row>
    <row r="41" spans="1:16" s="14" customFormat="1" x14ac:dyDescent="0.25">
      <c r="C41" s="142"/>
      <c r="D41" s="142"/>
      <c r="N41" s="142"/>
      <c r="O41" s="142"/>
    </row>
    <row r="42" spans="1:16" s="14" customFormat="1" x14ac:dyDescent="0.25">
      <c r="C42" s="142"/>
      <c r="D42" s="142"/>
      <c r="N42" s="142"/>
      <c r="O42" s="142"/>
    </row>
    <row r="43" spans="1:16" s="14" customFormat="1" x14ac:dyDescent="0.25">
      <c r="C43" s="142"/>
      <c r="D43" s="142"/>
      <c r="N43" s="142"/>
      <c r="O43" s="142"/>
    </row>
    <row r="44" spans="1:16" s="14" customFormat="1" x14ac:dyDescent="0.25">
      <c r="C44" s="142"/>
      <c r="D44" s="142"/>
      <c r="N44" s="142"/>
      <c r="O44" s="142"/>
    </row>
    <row r="45" spans="1:16" s="14" customFormat="1" x14ac:dyDescent="0.25">
      <c r="C45" s="142"/>
      <c r="D45" s="142"/>
      <c r="N45" s="142"/>
      <c r="O45" s="142"/>
    </row>
    <row r="46" spans="1:16" s="14" customFormat="1" x14ac:dyDescent="0.25">
      <c r="C46" s="142"/>
      <c r="D46" s="142"/>
      <c r="N46" s="142"/>
      <c r="O46" s="142"/>
    </row>
    <row r="47" spans="1:16" s="14" customFormat="1" x14ac:dyDescent="0.25">
      <c r="C47" s="142"/>
      <c r="D47" s="142"/>
      <c r="N47" s="142"/>
      <c r="O47" s="142"/>
    </row>
    <row r="48" spans="1:16" s="14" customFormat="1" x14ac:dyDescent="0.25">
      <c r="C48" s="142"/>
      <c r="D48" s="142"/>
      <c r="N48" s="142"/>
      <c r="O48" s="142"/>
    </row>
    <row r="49" spans="3:15" s="14" customFormat="1" x14ac:dyDescent="0.25">
      <c r="C49" s="142"/>
      <c r="D49" s="142"/>
      <c r="N49" s="142"/>
      <c r="O49" s="142"/>
    </row>
    <row r="50" spans="3:15" s="14" customFormat="1" x14ac:dyDescent="0.25">
      <c r="C50" s="142" t="s">
        <v>30</v>
      </c>
      <c r="D50" s="142" t="s">
        <v>30</v>
      </c>
      <c r="N50" s="142" t="s">
        <v>30</v>
      </c>
      <c r="O50" s="142" t="s">
        <v>30</v>
      </c>
    </row>
    <row r="51" spans="3:15" s="14" customFormat="1" x14ac:dyDescent="0.25">
      <c r="C51" s="142" t="s">
        <v>30</v>
      </c>
      <c r="D51" s="142" t="s">
        <v>30</v>
      </c>
      <c r="N51" s="142" t="s">
        <v>30</v>
      </c>
      <c r="O51" s="142" t="s">
        <v>30</v>
      </c>
    </row>
    <row r="52" spans="3:15" s="14" customFormat="1" x14ac:dyDescent="0.25">
      <c r="C52" s="142" t="s">
        <v>30</v>
      </c>
      <c r="D52" s="142" t="s">
        <v>30</v>
      </c>
      <c r="N52" s="142" t="s">
        <v>30</v>
      </c>
      <c r="O52" s="142" t="s">
        <v>30</v>
      </c>
    </row>
    <row r="53" spans="3:15" s="14" customFormat="1" x14ac:dyDescent="0.25">
      <c r="C53" s="142" t="s">
        <v>30</v>
      </c>
      <c r="D53" s="142" t="s">
        <v>30</v>
      </c>
      <c r="N53" s="142" t="s">
        <v>30</v>
      </c>
      <c r="O53" s="142" t="s">
        <v>30</v>
      </c>
    </row>
    <row r="54" spans="3:15" s="14" customFormat="1" x14ac:dyDescent="0.25">
      <c r="C54" s="142" t="s">
        <v>30</v>
      </c>
      <c r="D54" s="142" t="s">
        <v>30</v>
      </c>
      <c r="N54" s="142" t="s">
        <v>30</v>
      </c>
      <c r="O54" s="142" t="s">
        <v>30</v>
      </c>
    </row>
    <row r="55" spans="3:15" s="14" customFormat="1" x14ac:dyDescent="0.25">
      <c r="C55" s="142" t="s">
        <v>30</v>
      </c>
      <c r="D55" s="142" t="s">
        <v>30</v>
      </c>
      <c r="N55" s="142" t="s">
        <v>30</v>
      </c>
      <c r="O55" s="142" t="s">
        <v>30</v>
      </c>
    </row>
    <row r="56" spans="3:15" s="14" customFormat="1" x14ac:dyDescent="0.25">
      <c r="C56" s="142" t="s">
        <v>30</v>
      </c>
      <c r="D56" s="142" t="s">
        <v>30</v>
      </c>
      <c r="N56" s="142" t="s">
        <v>30</v>
      </c>
      <c r="O56" s="142" t="s">
        <v>30</v>
      </c>
    </row>
    <row r="57" spans="3:15" s="14" customFormat="1" x14ac:dyDescent="0.25">
      <c r="C57" s="142" t="s">
        <v>30</v>
      </c>
      <c r="D57" s="142" t="s">
        <v>30</v>
      </c>
      <c r="N57" s="142" t="s">
        <v>30</v>
      </c>
      <c r="O57" s="142" t="s">
        <v>30</v>
      </c>
    </row>
    <row r="58" spans="3:15" s="14" customFormat="1" x14ac:dyDescent="0.25">
      <c r="C58" s="142" t="s">
        <v>30</v>
      </c>
      <c r="D58" s="142" t="s">
        <v>30</v>
      </c>
      <c r="N58" s="142" t="s">
        <v>30</v>
      </c>
      <c r="O58" s="142" t="s">
        <v>30</v>
      </c>
    </row>
    <row r="59" spans="3:15" s="14" customFormat="1" x14ac:dyDescent="0.25">
      <c r="C59" s="142" t="s">
        <v>30</v>
      </c>
      <c r="D59" s="142" t="s">
        <v>30</v>
      </c>
      <c r="N59" s="142" t="s">
        <v>30</v>
      </c>
      <c r="O59" s="142" t="s">
        <v>30</v>
      </c>
    </row>
    <row r="60" spans="3:15" s="14" customFormat="1" x14ac:dyDescent="0.25">
      <c r="C60" s="142" t="s">
        <v>30</v>
      </c>
      <c r="D60" s="142" t="s">
        <v>30</v>
      </c>
      <c r="N60" s="142" t="s">
        <v>30</v>
      </c>
      <c r="O60" s="142" t="s">
        <v>30</v>
      </c>
    </row>
    <row r="61" spans="3:15" s="14" customFormat="1" x14ac:dyDescent="0.25">
      <c r="C61" s="142" t="s">
        <v>30</v>
      </c>
      <c r="D61" s="142" t="s">
        <v>30</v>
      </c>
      <c r="N61" s="142" t="s">
        <v>30</v>
      </c>
      <c r="O61" s="142" t="s">
        <v>30</v>
      </c>
    </row>
    <row r="62" spans="3:15" s="14" customFormat="1" x14ac:dyDescent="0.25">
      <c r="C62" s="142" t="s">
        <v>30</v>
      </c>
      <c r="D62" s="142" t="s">
        <v>30</v>
      </c>
      <c r="N62" s="142" t="s">
        <v>30</v>
      </c>
      <c r="O62" s="142" t="s">
        <v>30</v>
      </c>
    </row>
    <row r="63" spans="3:15" s="14" customFormat="1" x14ac:dyDescent="0.25">
      <c r="C63" s="142" t="s">
        <v>30</v>
      </c>
      <c r="D63" s="142" t="s">
        <v>30</v>
      </c>
      <c r="N63" s="142" t="s">
        <v>30</v>
      </c>
      <c r="O63" s="142" t="s">
        <v>30</v>
      </c>
    </row>
    <row r="64" spans="3:15" s="14" customFormat="1" x14ac:dyDescent="0.25">
      <c r="C64" s="142" t="s">
        <v>30</v>
      </c>
      <c r="D64" s="142" t="s">
        <v>30</v>
      </c>
      <c r="N64" s="142" t="s">
        <v>30</v>
      </c>
      <c r="O64" s="142" t="s">
        <v>30</v>
      </c>
    </row>
    <row r="65" spans="3:15" s="14" customFormat="1" x14ac:dyDescent="0.25">
      <c r="C65" s="142" t="s">
        <v>30</v>
      </c>
      <c r="D65" s="142" t="s">
        <v>30</v>
      </c>
      <c r="N65" s="142" t="s">
        <v>30</v>
      </c>
      <c r="O65" s="142" t="s">
        <v>30</v>
      </c>
    </row>
    <row r="66" spans="3:15" s="14" customFormat="1" x14ac:dyDescent="0.25">
      <c r="C66" s="142" t="s">
        <v>30</v>
      </c>
      <c r="D66" s="142" t="s">
        <v>30</v>
      </c>
      <c r="N66" s="142" t="s">
        <v>30</v>
      </c>
      <c r="O66" s="142" t="s">
        <v>30</v>
      </c>
    </row>
    <row r="67" spans="3:15" s="14" customFormat="1" x14ac:dyDescent="0.25">
      <c r="C67" s="142" t="s">
        <v>30</v>
      </c>
      <c r="D67" s="142" t="s">
        <v>30</v>
      </c>
      <c r="N67" s="142" t="s">
        <v>30</v>
      </c>
      <c r="O67" s="142" t="s">
        <v>30</v>
      </c>
    </row>
    <row r="68" spans="3:15" s="14" customFormat="1" x14ac:dyDescent="0.25">
      <c r="C68" s="142" t="s">
        <v>30</v>
      </c>
      <c r="D68" s="142" t="s">
        <v>30</v>
      </c>
      <c r="N68" s="142" t="s">
        <v>30</v>
      </c>
      <c r="O68" s="142" t="s">
        <v>30</v>
      </c>
    </row>
    <row r="69" spans="3:15" s="14" customFormat="1" x14ac:dyDescent="0.25">
      <c r="C69" s="142" t="s">
        <v>30</v>
      </c>
      <c r="D69" s="142" t="s">
        <v>30</v>
      </c>
      <c r="N69" s="142" t="s">
        <v>30</v>
      </c>
      <c r="O69" s="142" t="s">
        <v>30</v>
      </c>
    </row>
    <row r="70" spans="3:15" s="14" customFormat="1" x14ac:dyDescent="0.25">
      <c r="C70" s="142" t="s">
        <v>30</v>
      </c>
      <c r="D70" s="142" t="s">
        <v>30</v>
      </c>
      <c r="N70" s="142" t="s">
        <v>30</v>
      </c>
      <c r="O70" s="142" t="s">
        <v>30</v>
      </c>
    </row>
    <row r="71" spans="3:15" s="14" customFormat="1" x14ac:dyDescent="0.25">
      <c r="C71" s="142" t="s">
        <v>30</v>
      </c>
      <c r="D71" s="142" t="s">
        <v>30</v>
      </c>
      <c r="N71" s="142" t="s">
        <v>30</v>
      </c>
      <c r="O71" s="142" t="s">
        <v>30</v>
      </c>
    </row>
    <row r="72" spans="3:15" s="14" customFormat="1" x14ac:dyDescent="0.25">
      <c r="C72" s="142" t="s">
        <v>30</v>
      </c>
      <c r="D72" s="142" t="s">
        <v>30</v>
      </c>
      <c r="N72" s="142" t="s">
        <v>30</v>
      </c>
      <c r="O72" s="142" t="s">
        <v>30</v>
      </c>
    </row>
    <row r="73" spans="3:15" s="14" customFormat="1" x14ac:dyDescent="0.25">
      <c r="C73" s="142" t="s">
        <v>30</v>
      </c>
      <c r="D73" s="142" t="s">
        <v>30</v>
      </c>
      <c r="N73" s="142" t="s">
        <v>30</v>
      </c>
      <c r="O73" s="142" t="s">
        <v>30</v>
      </c>
    </row>
    <row r="74" spans="3:15" s="14" customFormat="1" x14ac:dyDescent="0.25">
      <c r="C74" s="142" t="s">
        <v>30</v>
      </c>
      <c r="D74" s="142" t="s">
        <v>30</v>
      </c>
      <c r="N74" s="142" t="s">
        <v>30</v>
      </c>
      <c r="O74" s="142" t="s">
        <v>30</v>
      </c>
    </row>
    <row r="75" spans="3:15" s="14" customFormat="1" x14ac:dyDescent="0.25">
      <c r="C75" s="142" t="s">
        <v>30</v>
      </c>
      <c r="D75" s="142" t="s">
        <v>30</v>
      </c>
      <c r="N75" s="142" t="s">
        <v>30</v>
      </c>
      <c r="O75" s="142" t="s">
        <v>30</v>
      </c>
    </row>
    <row r="76" spans="3:15" s="14" customFormat="1" x14ac:dyDescent="0.25">
      <c r="C76" s="142" t="s">
        <v>30</v>
      </c>
      <c r="D76" s="142" t="s">
        <v>30</v>
      </c>
      <c r="N76" s="142" t="s">
        <v>30</v>
      </c>
      <c r="O76" s="142" t="s">
        <v>30</v>
      </c>
    </row>
    <row r="77" spans="3:15" s="14" customFormat="1" x14ac:dyDescent="0.25">
      <c r="C77" s="142" t="s">
        <v>30</v>
      </c>
      <c r="D77" s="142" t="s">
        <v>30</v>
      </c>
      <c r="N77" s="142" t="s">
        <v>30</v>
      </c>
      <c r="O77" s="142" t="s">
        <v>30</v>
      </c>
    </row>
    <row r="78" spans="3:15" s="14" customFormat="1" x14ac:dyDescent="0.25">
      <c r="C78" s="142" t="s">
        <v>30</v>
      </c>
      <c r="D78" s="142" t="s">
        <v>30</v>
      </c>
      <c r="N78" s="142" t="s">
        <v>30</v>
      </c>
      <c r="O78" s="142" t="s">
        <v>30</v>
      </c>
    </row>
    <row r="79" spans="3:15" s="14" customFormat="1" x14ac:dyDescent="0.25">
      <c r="C79" s="142" t="s">
        <v>30</v>
      </c>
      <c r="D79" s="142" t="s">
        <v>30</v>
      </c>
      <c r="N79" s="142" t="s">
        <v>30</v>
      </c>
      <c r="O79" s="142" t="s">
        <v>30</v>
      </c>
    </row>
    <row r="80" spans="3:15" s="14" customFormat="1" x14ac:dyDescent="0.25">
      <c r="C80" s="142" t="s">
        <v>30</v>
      </c>
      <c r="D80" s="142" t="s">
        <v>30</v>
      </c>
      <c r="N80" s="142" t="s">
        <v>30</v>
      </c>
      <c r="O80" s="142" t="s">
        <v>30</v>
      </c>
    </row>
    <row r="81" spans="3:15" s="14" customFormat="1" x14ac:dyDescent="0.25">
      <c r="C81" s="142" t="s">
        <v>30</v>
      </c>
      <c r="D81" s="142" t="s">
        <v>30</v>
      </c>
      <c r="N81" s="142" t="s">
        <v>30</v>
      </c>
      <c r="O81" s="142" t="s">
        <v>30</v>
      </c>
    </row>
    <row r="82" spans="3:15" s="14" customFormat="1" x14ac:dyDescent="0.25">
      <c r="C82" s="142" t="s">
        <v>30</v>
      </c>
      <c r="D82" s="142" t="s">
        <v>30</v>
      </c>
      <c r="N82" s="142" t="s">
        <v>30</v>
      </c>
      <c r="O82" s="142" t="s">
        <v>30</v>
      </c>
    </row>
    <row r="83" spans="3:15" s="14" customFormat="1" x14ac:dyDescent="0.25">
      <c r="C83" s="142" t="s">
        <v>30</v>
      </c>
      <c r="D83" s="142" t="s">
        <v>30</v>
      </c>
      <c r="N83" s="142" t="s">
        <v>30</v>
      </c>
      <c r="O83" s="142" t="s">
        <v>30</v>
      </c>
    </row>
    <row r="84" spans="3:15" s="14" customFormat="1" x14ac:dyDescent="0.25">
      <c r="C84" s="142" t="s">
        <v>30</v>
      </c>
      <c r="D84" s="142" t="s">
        <v>30</v>
      </c>
      <c r="N84" s="142" t="s">
        <v>30</v>
      </c>
      <c r="O84" s="142" t="s">
        <v>30</v>
      </c>
    </row>
    <row r="85" spans="3:15" s="14" customFormat="1" x14ac:dyDescent="0.25">
      <c r="C85" s="142" t="s">
        <v>30</v>
      </c>
      <c r="D85" s="142" t="s">
        <v>30</v>
      </c>
      <c r="N85" s="142" t="s">
        <v>30</v>
      </c>
      <c r="O85" s="142" t="s">
        <v>30</v>
      </c>
    </row>
    <row r="86" spans="3:15" s="14" customFormat="1" x14ac:dyDescent="0.25">
      <c r="C86" s="142" t="s">
        <v>30</v>
      </c>
      <c r="D86" s="142" t="s">
        <v>30</v>
      </c>
      <c r="N86" s="142" t="s">
        <v>30</v>
      </c>
      <c r="O86" s="142" t="s">
        <v>30</v>
      </c>
    </row>
    <row r="87" spans="3:15" s="14" customFormat="1" x14ac:dyDescent="0.25">
      <c r="C87" s="142" t="s">
        <v>30</v>
      </c>
      <c r="D87" s="142" t="s">
        <v>30</v>
      </c>
      <c r="N87" s="142" t="s">
        <v>30</v>
      </c>
      <c r="O87" s="142" t="s">
        <v>30</v>
      </c>
    </row>
    <row r="88" spans="3:15" s="14" customFormat="1" x14ac:dyDescent="0.25">
      <c r="C88" s="142" t="s">
        <v>30</v>
      </c>
      <c r="D88" s="142" t="s">
        <v>30</v>
      </c>
      <c r="N88" s="142" t="s">
        <v>30</v>
      </c>
      <c r="O88" s="142" t="s">
        <v>30</v>
      </c>
    </row>
    <row r="89" spans="3:15" s="14" customFormat="1" x14ac:dyDescent="0.25">
      <c r="C89" s="142" t="s">
        <v>30</v>
      </c>
      <c r="D89" s="142" t="s">
        <v>30</v>
      </c>
      <c r="N89" s="142" t="s">
        <v>30</v>
      </c>
      <c r="O89" s="142" t="s">
        <v>30</v>
      </c>
    </row>
    <row r="90" spans="3:15" s="14" customFormat="1" x14ac:dyDescent="0.25">
      <c r="C90" s="142" t="s">
        <v>30</v>
      </c>
      <c r="D90" s="142" t="s">
        <v>30</v>
      </c>
      <c r="N90" s="142" t="s">
        <v>30</v>
      </c>
      <c r="O90" s="142" t="s">
        <v>30</v>
      </c>
    </row>
    <row r="91" spans="3:15" s="14" customFormat="1" x14ac:dyDescent="0.25">
      <c r="C91" s="142" t="s">
        <v>30</v>
      </c>
      <c r="D91" s="142" t="s">
        <v>30</v>
      </c>
      <c r="N91" s="142" t="s">
        <v>30</v>
      </c>
      <c r="O91" s="142" t="s">
        <v>30</v>
      </c>
    </row>
    <row r="92" spans="3:15" s="14" customFormat="1" x14ac:dyDescent="0.25">
      <c r="C92" s="142" t="s">
        <v>30</v>
      </c>
      <c r="D92" s="142" t="s">
        <v>30</v>
      </c>
      <c r="N92" s="142" t="s">
        <v>30</v>
      </c>
      <c r="O92" s="142" t="s">
        <v>30</v>
      </c>
    </row>
    <row r="93" spans="3:15" s="14" customFormat="1" x14ac:dyDescent="0.25">
      <c r="C93" s="142" t="s">
        <v>30</v>
      </c>
      <c r="D93" s="142" t="s">
        <v>30</v>
      </c>
      <c r="N93" s="142" t="s">
        <v>30</v>
      </c>
      <c r="O93" s="142" t="s">
        <v>30</v>
      </c>
    </row>
    <row r="94" spans="3:15" s="14" customFormat="1" x14ac:dyDescent="0.25">
      <c r="C94" s="142" t="s">
        <v>30</v>
      </c>
      <c r="D94" s="142" t="s">
        <v>30</v>
      </c>
      <c r="N94" s="142" t="s">
        <v>30</v>
      </c>
      <c r="O94" s="142" t="s">
        <v>30</v>
      </c>
    </row>
    <row r="95" spans="3:15" s="14" customFormat="1" x14ac:dyDescent="0.25">
      <c r="C95" s="142" t="s">
        <v>30</v>
      </c>
      <c r="D95" s="142" t="s">
        <v>30</v>
      </c>
      <c r="N95" s="142" t="s">
        <v>30</v>
      </c>
      <c r="O95" s="142" t="s">
        <v>30</v>
      </c>
    </row>
    <row r="96" spans="3:15" s="14" customFormat="1" x14ac:dyDescent="0.25">
      <c r="C96" s="142" t="s">
        <v>30</v>
      </c>
      <c r="D96" s="142" t="s">
        <v>30</v>
      </c>
      <c r="N96" s="142" t="s">
        <v>30</v>
      </c>
      <c r="O96" s="142" t="s">
        <v>30</v>
      </c>
    </row>
    <row r="97" spans="3:15" s="14" customFormat="1" x14ac:dyDescent="0.25">
      <c r="C97" s="142" t="s">
        <v>30</v>
      </c>
      <c r="D97" s="142" t="s">
        <v>30</v>
      </c>
      <c r="N97" s="142" t="s">
        <v>30</v>
      </c>
      <c r="O97" s="142" t="s">
        <v>30</v>
      </c>
    </row>
    <row r="98" spans="3:15" s="14" customFormat="1" x14ac:dyDescent="0.25">
      <c r="C98" s="142" t="s">
        <v>30</v>
      </c>
      <c r="D98" s="142" t="s">
        <v>30</v>
      </c>
      <c r="N98" s="142" t="s">
        <v>30</v>
      </c>
      <c r="O98" s="142" t="s">
        <v>30</v>
      </c>
    </row>
    <row r="99" spans="3:15" s="14" customFormat="1" x14ac:dyDescent="0.25">
      <c r="C99" s="142" t="s">
        <v>30</v>
      </c>
      <c r="D99" s="142" t="s">
        <v>30</v>
      </c>
      <c r="N99" s="142" t="s">
        <v>30</v>
      </c>
      <c r="O99" s="142" t="s">
        <v>30</v>
      </c>
    </row>
    <row r="100" spans="3:15" s="14" customFormat="1" x14ac:dyDescent="0.25">
      <c r="C100" s="142" t="s">
        <v>30</v>
      </c>
      <c r="D100" s="142" t="s">
        <v>30</v>
      </c>
      <c r="N100" s="142" t="s">
        <v>30</v>
      </c>
      <c r="O100" s="142" t="s">
        <v>30</v>
      </c>
    </row>
    <row r="101" spans="3:15" s="14" customFormat="1" x14ac:dyDescent="0.25">
      <c r="C101" s="142" t="s">
        <v>30</v>
      </c>
      <c r="D101" s="142" t="s">
        <v>30</v>
      </c>
      <c r="N101" s="142" t="s">
        <v>30</v>
      </c>
      <c r="O101" s="142" t="s">
        <v>30</v>
      </c>
    </row>
    <row r="102" spans="3:15" s="14" customFormat="1" x14ac:dyDescent="0.25">
      <c r="C102" s="142" t="s">
        <v>30</v>
      </c>
      <c r="D102" s="142" t="s">
        <v>30</v>
      </c>
      <c r="N102" s="142" t="s">
        <v>30</v>
      </c>
      <c r="O102" s="142" t="s">
        <v>30</v>
      </c>
    </row>
    <row r="103" spans="3:15" s="14" customFormat="1" x14ac:dyDescent="0.25">
      <c r="C103" s="142" t="s">
        <v>30</v>
      </c>
      <c r="D103" s="142" t="s">
        <v>30</v>
      </c>
      <c r="N103" s="142" t="s">
        <v>30</v>
      </c>
      <c r="O103" s="142" t="s">
        <v>30</v>
      </c>
    </row>
    <row r="104" spans="3:15" s="14" customFormat="1" x14ac:dyDescent="0.25">
      <c r="C104" s="142" t="s">
        <v>30</v>
      </c>
      <c r="D104" s="142" t="s">
        <v>30</v>
      </c>
      <c r="N104" s="142" t="s">
        <v>30</v>
      </c>
      <c r="O104" s="142" t="s">
        <v>30</v>
      </c>
    </row>
    <row r="105" spans="3:15" s="14" customFormat="1" x14ac:dyDescent="0.25">
      <c r="C105" s="142" t="s">
        <v>30</v>
      </c>
      <c r="D105" s="142" t="s">
        <v>30</v>
      </c>
      <c r="N105" s="142" t="s">
        <v>30</v>
      </c>
      <c r="O105" s="142" t="s">
        <v>30</v>
      </c>
    </row>
    <row r="106" spans="3:15" s="14" customFormat="1" x14ac:dyDescent="0.25">
      <c r="C106" s="142" t="s">
        <v>30</v>
      </c>
      <c r="D106" s="142" t="s">
        <v>30</v>
      </c>
      <c r="N106" s="142" t="s">
        <v>30</v>
      </c>
      <c r="O106" s="142" t="s">
        <v>30</v>
      </c>
    </row>
    <row r="107" spans="3:15" s="14" customFormat="1" x14ac:dyDescent="0.25">
      <c r="C107" s="142" t="s">
        <v>30</v>
      </c>
      <c r="D107" s="142" t="s">
        <v>30</v>
      </c>
      <c r="N107" s="142" t="s">
        <v>30</v>
      </c>
      <c r="O107" s="142" t="s">
        <v>30</v>
      </c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</sheetData>
  <mergeCells count="1">
    <mergeCell ref="H3:J3"/>
  </mergeCells>
  <printOptions horizontalCentered="1"/>
  <pageMargins left="0" right="0" top="0.59055118110236227" bottom="0.98425196850393704" header="0.51181102362204722" footer="0.51181102362204722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3" tint="0.59999389629810485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7" width="7.7109375" style="49" customWidth="1"/>
    <col min="8" max="9" width="10.140625" style="49" customWidth="1"/>
    <col min="10" max="13" width="7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127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10417873</v>
      </c>
      <c r="F4" s="72">
        <f t="shared" ref="F4:M4" si="0">F5+F8+F47</f>
        <v>11514161</v>
      </c>
      <c r="G4" s="72">
        <f t="shared" si="0"/>
        <v>12695498</v>
      </c>
      <c r="H4" s="73">
        <f t="shared" si="0"/>
        <v>13413385</v>
      </c>
      <c r="I4" s="72">
        <f t="shared" si="0"/>
        <v>13545448</v>
      </c>
      <c r="J4" s="74">
        <f t="shared" si="0"/>
        <v>13539445</v>
      </c>
      <c r="K4" s="72">
        <f t="shared" si="0"/>
        <v>14203403</v>
      </c>
      <c r="L4" s="72">
        <f t="shared" si="0"/>
        <v>15175118</v>
      </c>
      <c r="M4" s="72">
        <f t="shared" si="0"/>
        <v>16011003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9251784</v>
      </c>
      <c r="F5" s="100">
        <f t="shared" ref="F5:M5" si="1">SUM(F6:F7)</f>
        <v>10235116</v>
      </c>
      <c r="G5" s="100">
        <f t="shared" si="1"/>
        <v>11042338</v>
      </c>
      <c r="H5" s="101">
        <f t="shared" si="1"/>
        <v>11939540</v>
      </c>
      <c r="I5" s="100">
        <f t="shared" si="1"/>
        <v>11889952</v>
      </c>
      <c r="J5" s="102">
        <f t="shared" si="1"/>
        <v>11865748</v>
      </c>
      <c r="K5" s="100">
        <f t="shared" si="1"/>
        <v>12733191</v>
      </c>
      <c r="L5" s="100">
        <f t="shared" si="1"/>
        <v>13522965</v>
      </c>
      <c r="M5" s="100">
        <f t="shared" si="1"/>
        <v>14336427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7909573</v>
      </c>
      <c r="F6" s="79">
        <v>8775078</v>
      </c>
      <c r="G6" s="79">
        <v>9560446</v>
      </c>
      <c r="H6" s="80">
        <v>10418501</v>
      </c>
      <c r="I6" s="79">
        <v>10368913</v>
      </c>
      <c r="J6" s="81">
        <v>10887253</v>
      </c>
      <c r="K6" s="79">
        <v>11136099</v>
      </c>
      <c r="L6" s="79">
        <v>11846709</v>
      </c>
      <c r="M6" s="79">
        <v>12563871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1342211</v>
      </c>
      <c r="F7" s="93">
        <v>1460038</v>
      </c>
      <c r="G7" s="93">
        <v>1481892</v>
      </c>
      <c r="H7" s="94">
        <v>1521039</v>
      </c>
      <c r="I7" s="93">
        <v>1521039</v>
      </c>
      <c r="J7" s="95">
        <v>978495</v>
      </c>
      <c r="K7" s="93">
        <v>1597092</v>
      </c>
      <c r="L7" s="93">
        <v>1676256</v>
      </c>
      <c r="M7" s="93">
        <v>1772556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1166089</v>
      </c>
      <c r="F8" s="100">
        <f t="shared" ref="F8:M8" si="2">SUM(F9:F46)</f>
        <v>1278142</v>
      </c>
      <c r="G8" s="100">
        <f t="shared" si="2"/>
        <v>1653160</v>
      </c>
      <c r="H8" s="101">
        <f t="shared" si="2"/>
        <v>1473845</v>
      </c>
      <c r="I8" s="100">
        <f t="shared" si="2"/>
        <v>1655496</v>
      </c>
      <c r="J8" s="102">
        <f t="shared" si="2"/>
        <v>1673697</v>
      </c>
      <c r="K8" s="100">
        <f t="shared" si="2"/>
        <v>1470212</v>
      </c>
      <c r="L8" s="100">
        <f t="shared" si="2"/>
        <v>1652153</v>
      </c>
      <c r="M8" s="100">
        <f t="shared" si="2"/>
        <v>1674576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713</v>
      </c>
      <c r="F9" s="79">
        <v>670</v>
      </c>
      <c r="G9" s="79">
        <v>3067</v>
      </c>
      <c r="H9" s="80">
        <v>1055</v>
      </c>
      <c r="I9" s="79">
        <v>1893</v>
      </c>
      <c r="J9" s="81">
        <v>1440</v>
      </c>
      <c r="K9" s="79">
        <v>776</v>
      </c>
      <c r="L9" s="79">
        <v>818</v>
      </c>
      <c r="M9" s="79">
        <v>861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3223</v>
      </c>
      <c r="F10" s="86">
        <v>4652</v>
      </c>
      <c r="G10" s="86">
        <v>5044</v>
      </c>
      <c r="H10" s="87">
        <v>1690</v>
      </c>
      <c r="I10" s="86">
        <v>3081</v>
      </c>
      <c r="J10" s="88">
        <v>3386</v>
      </c>
      <c r="K10" s="86">
        <v>1273</v>
      </c>
      <c r="L10" s="86">
        <v>1342</v>
      </c>
      <c r="M10" s="86">
        <v>1413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9321</v>
      </c>
      <c r="F11" s="86">
        <v>7330</v>
      </c>
      <c r="G11" s="86">
        <v>19526</v>
      </c>
      <c r="H11" s="87">
        <v>63731</v>
      </c>
      <c r="I11" s="86">
        <v>55239</v>
      </c>
      <c r="J11" s="88">
        <v>8905</v>
      </c>
      <c r="K11" s="86">
        <v>1950</v>
      </c>
      <c r="L11" s="86">
        <v>5771</v>
      </c>
      <c r="M11" s="86">
        <v>3747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5200</v>
      </c>
      <c r="F12" s="86">
        <v>6276</v>
      </c>
      <c r="G12" s="86">
        <v>9723</v>
      </c>
      <c r="H12" s="87">
        <v>15000</v>
      </c>
      <c r="I12" s="86">
        <v>12695</v>
      </c>
      <c r="J12" s="88">
        <v>12695</v>
      </c>
      <c r="K12" s="86">
        <v>12300</v>
      </c>
      <c r="L12" s="86">
        <v>12964</v>
      </c>
      <c r="M12" s="86">
        <v>10314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57650</v>
      </c>
      <c r="F13" s="86">
        <v>58314</v>
      </c>
      <c r="G13" s="86">
        <v>58923</v>
      </c>
      <c r="H13" s="87">
        <v>68200</v>
      </c>
      <c r="I13" s="86">
        <v>79935</v>
      </c>
      <c r="J13" s="88">
        <v>79886</v>
      </c>
      <c r="K13" s="86">
        <v>71610</v>
      </c>
      <c r="L13" s="86">
        <v>75477</v>
      </c>
      <c r="M13" s="86">
        <v>79477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7544</v>
      </c>
      <c r="F14" s="86">
        <v>25260</v>
      </c>
      <c r="G14" s="86">
        <v>16217</v>
      </c>
      <c r="H14" s="87">
        <v>7870</v>
      </c>
      <c r="I14" s="86">
        <v>11081</v>
      </c>
      <c r="J14" s="88">
        <v>18205</v>
      </c>
      <c r="K14" s="86">
        <v>7222</v>
      </c>
      <c r="L14" s="86">
        <v>7900</v>
      </c>
      <c r="M14" s="86">
        <v>7217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22050</v>
      </c>
      <c r="F15" s="86">
        <v>30936</v>
      </c>
      <c r="G15" s="86">
        <v>29047</v>
      </c>
      <c r="H15" s="87">
        <v>22411</v>
      </c>
      <c r="I15" s="86">
        <v>21896</v>
      </c>
      <c r="J15" s="88">
        <v>22451</v>
      </c>
      <c r="K15" s="86">
        <v>16361</v>
      </c>
      <c r="L15" s="86">
        <v>28673</v>
      </c>
      <c r="M15" s="86">
        <v>28225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8900</v>
      </c>
      <c r="F16" s="86">
        <v>13528</v>
      </c>
      <c r="G16" s="86">
        <v>21989</v>
      </c>
      <c r="H16" s="87">
        <v>13730</v>
      </c>
      <c r="I16" s="86">
        <v>20494</v>
      </c>
      <c r="J16" s="88">
        <v>19644</v>
      </c>
      <c r="K16" s="86">
        <v>31000</v>
      </c>
      <c r="L16" s="86">
        <v>32674</v>
      </c>
      <c r="M16" s="86">
        <v>33181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20129</v>
      </c>
      <c r="F17" s="86">
        <v>18823</v>
      </c>
      <c r="G17" s="86">
        <v>15726</v>
      </c>
      <c r="H17" s="87">
        <v>13574</v>
      </c>
      <c r="I17" s="86">
        <v>11116</v>
      </c>
      <c r="J17" s="88">
        <v>10002</v>
      </c>
      <c r="K17" s="86">
        <v>1500</v>
      </c>
      <c r="L17" s="86">
        <v>1581</v>
      </c>
      <c r="M17" s="86">
        <v>1665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111242</v>
      </c>
      <c r="F18" s="86">
        <v>8306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1251</v>
      </c>
      <c r="F21" s="86">
        <v>1873</v>
      </c>
      <c r="G21" s="86">
        <v>2260</v>
      </c>
      <c r="H21" s="87">
        <v>6782</v>
      </c>
      <c r="I21" s="86">
        <v>2683</v>
      </c>
      <c r="J21" s="88">
        <v>2672</v>
      </c>
      <c r="K21" s="86">
        <v>2000</v>
      </c>
      <c r="L21" s="86">
        <v>2108</v>
      </c>
      <c r="M21" s="86">
        <v>2220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26347</v>
      </c>
      <c r="F22" s="86">
        <v>11057</v>
      </c>
      <c r="G22" s="86">
        <v>40804</v>
      </c>
      <c r="H22" s="87">
        <v>4733</v>
      </c>
      <c r="I22" s="86">
        <v>6606</v>
      </c>
      <c r="J22" s="88">
        <v>19743</v>
      </c>
      <c r="K22" s="86">
        <v>7507</v>
      </c>
      <c r="L22" s="86">
        <v>7628</v>
      </c>
      <c r="M22" s="86">
        <v>8032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321533</v>
      </c>
      <c r="F23" s="86">
        <v>357634</v>
      </c>
      <c r="G23" s="86">
        <v>445100</v>
      </c>
      <c r="H23" s="87">
        <v>420978</v>
      </c>
      <c r="I23" s="86">
        <v>412845</v>
      </c>
      <c r="J23" s="88">
        <v>422704</v>
      </c>
      <c r="K23" s="86">
        <v>443593</v>
      </c>
      <c r="L23" s="86">
        <v>467059</v>
      </c>
      <c r="M23" s="86">
        <v>484085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7933</v>
      </c>
      <c r="F25" s="86">
        <v>14281</v>
      </c>
      <c r="G25" s="86">
        <v>16463</v>
      </c>
      <c r="H25" s="87">
        <v>19100</v>
      </c>
      <c r="I25" s="86">
        <v>18600</v>
      </c>
      <c r="J25" s="88">
        <v>18600</v>
      </c>
      <c r="K25" s="86">
        <v>10325</v>
      </c>
      <c r="L25" s="86">
        <v>18972</v>
      </c>
      <c r="M25" s="86">
        <v>30452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37030</v>
      </c>
      <c r="J27" s="88">
        <v>84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103</v>
      </c>
      <c r="F29" s="86">
        <v>187</v>
      </c>
      <c r="G29" s="86">
        <v>1544</v>
      </c>
      <c r="H29" s="87">
        <v>106</v>
      </c>
      <c r="I29" s="86">
        <v>153</v>
      </c>
      <c r="J29" s="88">
        <v>160</v>
      </c>
      <c r="K29" s="86">
        <v>56</v>
      </c>
      <c r="L29" s="86">
        <v>58</v>
      </c>
      <c r="M29" s="86">
        <v>61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9022</v>
      </c>
      <c r="F30" s="86">
        <v>14122</v>
      </c>
      <c r="G30" s="86">
        <v>12271</v>
      </c>
      <c r="H30" s="87">
        <v>0</v>
      </c>
      <c r="I30" s="86">
        <v>8</v>
      </c>
      <c r="J30" s="88">
        <v>104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271093</v>
      </c>
      <c r="F31" s="86">
        <v>298007</v>
      </c>
      <c r="G31" s="86">
        <v>524179</v>
      </c>
      <c r="H31" s="87">
        <v>451000</v>
      </c>
      <c r="I31" s="86">
        <v>517130</v>
      </c>
      <c r="J31" s="88">
        <v>600240</v>
      </c>
      <c r="K31" s="86">
        <v>440421</v>
      </c>
      <c r="L31" s="86">
        <v>487637</v>
      </c>
      <c r="M31" s="86">
        <v>512776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272</v>
      </c>
      <c r="F32" s="86">
        <v>103</v>
      </c>
      <c r="G32" s="86">
        <v>6674</v>
      </c>
      <c r="H32" s="87">
        <v>37</v>
      </c>
      <c r="I32" s="86">
        <v>76</v>
      </c>
      <c r="J32" s="88">
        <v>113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54</v>
      </c>
      <c r="G33" s="86">
        <v>34</v>
      </c>
      <c r="H33" s="87">
        <v>0</v>
      </c>
      <c r="I33" s="86">
        <v>117</v>
      </c>
      <c r="J33" s="88">
        <v>117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492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2347</v>
      </c>
      <c r="I36" s="86">
        <v>50854</v>
      </c>
      <c r="J36" s="88">
        <v>75405</v>
      </c>
      <c r="K36" s="86">
        <v>91268</v>
      </c>
      <c r="L36" s="86">
        <v>72985</v>
      </c>
      <c r="M36" s="86">
        <v>74076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1674</v>
      </c>
      <c r="F37" s="86">
        <v>2417</v>
      </c>
      <c r="G37" s="86">
        <v>4690</v>
      </c>
      <c r="H37" s="87">
        <v>1875</v>
      </c>
      <c r="I37" s="86">
        <v>3086</v>
      </c>
      <c r="J37" s="88">
        <v>5598</v>
      </c>
      <c r="K37" s="86">
        <v>4116</v>
      </c>
      <c r="L37" s="86">
        <v>4338</v>
      </c>
      <c r="M37" s="86">
        <v>4568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16662</v>
      </c>
      <c r="F38" s="86">
        <v>40352</v>
      </c>
      <c r="G38" s="86">
        <v>53383</v>
      </c>
      <c r="H38" s="87">
        <v>45233</v>
      </c>
      <c r="I38" s="86">
        <v>40516</v>
      </c>
      <c r="J38" s="88">
        <v>35692</v>
      </c>
      <c r="K38" s="86">
        <v>45239</v>
      </c>
      <c r="L38" s="86">
        <v>50580</v>
      </c>
      <c r="M38" s="86">
        <v>53261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54299</v>
      </c>
      <c r="F39" s="86">
        <v>50666</v>
      </c>
      <c r="G39" s="86">
        <v>54484</v>
      </c>
      <c r="H39" s="87">
        <v>62944</v>
      </c>
      <c r="I39" s="86">
        <v>75699</v>
      </c>
      <c r="J39" s="88">
        <v>60507</v>
      </c>
      <c r="K39" s="86">
        <v>54041</v>
      </c>
      <c r="L39" s="86">
        <v>58040</v>
      </c>
      <c r="M39" s="86">
        <v>51809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31521</v>
      </c>
      <c r="F40" s="86">
        <v>110236</v>
      </c>
      <c r="G40" s="86">
        <v>73515</v>
      </c>
      <c r="H40" s="87">
        <v>38283</v>
      </c>
      <c r="I40" s="86">
        <v>24042</v>
      </c>
      <c r="J40" s="88">
        <v>23518</v>
      </c>
      <c r="K40" s="86">
        <v>28405</v>
      </c>
      <c r="L40" s="86">
        <v>39603</v>
      </c>
      <c r="M40" s="86">
        <v>29158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41898</v>
      </c>
      <c r="F41" s="86">
        <v>0</v>
      </c>
      <c r="G41" s="86">
        <v>4528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67379</v>
      </c>
      <c r="F42" s="86">
        <v>76011</v>
      </c>
      <c r="G42" s="86">
        <v>102901</v>
      </c>
      <c r="H42" s="87">
        <v>66216</v>
      </c>
      <c r="I42" s="86">
        <v>90474</v>
      </c>
      <c r="J42" s="88">
        <v>109396</v>
      </c>
      <c r="K42" s="86">
        <v>60682</v>
      </c>
      <c r="L42" s="86">
        <v>82541</v>
      </c>
      <c r="M42" s="86">
        <v>54323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25603</v>
      </c>
      <c r="F43" s="86">
        <v>55716</v>
      </c>
      <c r="G43" s="86">
        <v>62013</v>
      </c>
      <c r="H43" s="87">
        <v>106287</v>
      </c>
      <c r="I43" s="86">
        <v>131982</v>
      </c>
      <c r="J43" s="88">
        <v>85658</v>
      </c>
      <c r="K43" s="86">
        <v>101771</v>
      </c>
      <c r="L43" s="86">
        <v>156202</v>
      </c>
      <c r="M43" s="86">
        <v>164482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6905</v>
      </c>
      <c r="F44" s="86">
        <v>41480</v>
      </c>
      <c r="G44" s="86">
        <v>64103</v>
      </c>
      <c r="H44" s="87">
        <v>10681</v>
      </c>
      <c r="I44" s="86">
        <v>7639</v>
      </c>
      <c r="J44" s="88">
        <v>14823</v>
      </c>
      <c r="K44" s="86">
        <v>9671</v>
      </c>
      <c r="L44" s="86">
        <v>10193</v>
      </c>
      <c r="M44" s="86">
        <v>10733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12648</v>
      </c>
      <c r="F45" s="86">
        <v>28251</v>
      </c>
      <c r="G45" s="86">
        <v>3106</v>
      </c>
      <c r="H45" s="87">
        <v>29982</v>
      </c>
      <c r="I45" s="86">
        <v>16973</v>
      </c>
      <c r="J45" s="88">
        <v>19984</v>
      </c>
      <c r="K45" s="86">
        <v>25625</v>
      </c>
      <c r="L45" s="86">
        <v>27009</v>
      </c>
      <c r="M45" s="86">
        <v>28440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23974</v>
      </c>
      <c r="F46" s="93">
        <v>1600</v>
      </c>
      <c r="G46" s="93">
        <v>1354</v>
      </c>
      <c r="H46" s="94">
        <v>0</v>
      </c>
      <c r="I46" s="93">
        <v>1553</v>
      </c>
      <c r="J46" s="95">
        <v>1965</v>
      </c>
      <c r="K46" s="93">
        <v>1500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903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903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758108</v>
      </c>
      <c r="F51" s="72">
        <f t="shared" ref="F51:M51" si="4">F52+F59+F62+F63+F64+F72+F73</f>
        <v>872598</v>
      </c>
      <c r="G51" s="72">
        <f t="shared" si="4"/>
        <v>1014537</v>
      </c>
      <c r="H51" s="73">
        <f t="shared" si="4"/>
        <v>873680</v>
      </c>
      <c r="I51" s="72">
        <f t="shared" si="4"/>
        <v>852093</v>
      </c>
      <c r="J51" s="74">
        <f t="shared" si="4"/>
        <v>861599</v>
      </c>
      <c r="K51" s="72">
        <f t="shared" si="4"/>
        <v>974991</v>
      </c>
      <c r="L51" s="72">
        <f t="shared" si="4"/>
        <v>983825</v>
      </c>
      <c r="M51" s="72">
        <f t="shared" si="4"/>
        <v>1053035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60</v>
      </c>
      <c r="G52" s="79">
        <f t="shared" si="5"/>
        <v>148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2880</v>
      </c>
      <c r="L52" s="79">
        <f t="shared" si="5"/>
        <v>3036</v>
      </c>
      <c r="M52" s="79">
        <f t="shared" si="5"/>
        <v>3197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60</v>
      </c>
      <c r="G53" s="93">
        <f t="shared" si="6"/>
        <v>148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2880</v>
      </c>
      <c r="L53" s="93">
        <f t="shared" si="6"/>
        <v>3036</v>
      </c>
      <c r="M53" s="93">
        <f t="shared" si="6"/>
        <v>3197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60</v>
      </c>
      <c r="G55" s="93">
        <v>148</v>
      </c>
      <c r="H55" s="94">
        <v>0</v>
      </c>
      <c r="I55" s="93">
        <v>0</v>
      </c>
      <c r="J55" s="95">
        <v>0</v>
      </c>
      <c r="K55" s="93">
        <v>2880</v>
      </c>
      <c r="L55" s="93">
        <v>3036</v>
      </c>
      <c r="M55" s="93">
        <v>3197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100">
        <f>SUM(E57:E58)</f>
        <v>0</v>
      </c>
      <c r="F56" s="100">
        <f t="shared" ref="F56:M56" si="7">SUM(F57:F58)</f>
        <v>0</v>
      </c>
      <c r="G56" s="100">
        <f t="shared" si="7"/>
        <v>0</v>
      </c>
      <c r="H56" s="101">
        <f t="shared" si="7"/>
        <v>0</v>
      </c>
      <c r="I56" s="100">
        <f t="shared" si="7"/>
        <v>0</v>
      </c>
      <c r="J56" s="102">
        <f t="shared" si="7"/>
        <v>0</v>
      </c>
      <c r="K56" s="100">
        <f t="shared" si="7"/>
        <v>0</v>
      </c>
      <c r="L56" s="100">
        <f t="shared" si="7"/>
        <v>0</v>
      </c>
      <c r="M56" s="100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4558</v>
      </c>
      <c r="F59" s="100">
        <f t="shared" ref="F59:M59" si="8">SUM(F60:F61)</f>
        <v>4751</v>
      </c>
      <c r="G59" s="100">
        <f t="shared" si="8"/>
        <v>8180</v>
      </c>
      <c r="H59" s="101">
        <f t="shared" si="8"/>
        <v>3803</v>
      </c>
      <c r="I59" s="100">
        <f t="shared" si="8"/>
        <v>3803</v>
      </c>
      <c r="J59" s="102">
        <f t="shared" si="8"/>
        <v>3803</v>
      </c>
      <c r="K59" s="100">
        <f t="shared" si="8"/>
        <v>28508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4558</v>
      </c>
      <c r="F61" s="93">
        <v>4751</v>
      </c>
      <c r="G61" s="93">
        <v>8180</v>
      </c>
      <c r="H61" s="94">
        <v>3803</v>
      </c>
      <c r="I61" s="93">
        <v>3803</v>
      </c>
      <c r="J61" s="95">
        <v>3803</v>
      </c>
      <c r="K61" s="93">
        <v>28508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9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726439</v>
      </c>
      <c r="F72" s="86">
        <v>823485</v>
      </c>
      <c r="G72" s="86">
        <v>951477</v>
      </c>
      <c r="H72" s="87">
        <v>836599</v>
      </c>
      <c r="I72" s="86">
        <v>806390</v>
      </c>
      <c r="J72" s="88">
        <v>817450</v>
      </c>
      <c r="K72" s="86">
        <v>891367</v>
      </c>
      <c r="L72" s="86">
        <v>925733</v>
      </c>
      <c r="M72" s="86">
        <v>991866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27111</v>
      </c>
      <c r="F73" s="86">
        <f t="shared" ref="F73:M73" si="12">SUM(F74:F75)</f>
        <v>44302</v>
      </c>
      <c r="G73" s="86">
        <f t="shared" si="12"/>
        <v>54732</v>
      </c>
      <c r="H73" s="87">
        <f t="shared" si="12"/>
        <v>33278</v>
      </c>
      <c r="I73" s="86">
        <f t="shared" si="12"/>
        <v>41900</v>
      </c>
      <c r="J73" s="88">
        <f t="shared" si="12"/>
        <v>40346</v>
      </c>
      <c r="K73" s="86">
        <f t="shared" si="12"/>
        <v>52236</v>
      </c>
      <c r="L73" s="86">
        <f t="shared" si="12"/>
        <v>55056</v>
      </c>
      <c r="M73" s="86">
        <f t="shared" si="12"/>
        <v>57972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27111</v>
      </c>
      <c r="F74" s="79">
        <v>44302</v>
      </c>
      <c r="G74" s="79">
        <v>54732</v>
      </c>
      <c r="H74" s="80">
        <v>30535</v>
      </c>
      <c r="I74" s="79">
        <v>39157</v>
      </c>
      <c r="J74" s="81">
        <v>40346</v>
      </c>
      <c r="K74" s="79">
        <v>51236</v>
      </c>
      <c r="L74" s="79">
        <v>54002</v>
      </c>
      <c r="M74" s="79">
        <v>56862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2743</v>
      </c>
      <c r="I75" s="93">
        <v>2743</v>
      </c>
      <c r="J75" s="95">
        <v>0</v>
      </c>
      <c r="K75" s="93">
        <v>1000</v>
      </c>
      <c r="L75" s="93">
        <v>1054</v>
      </c>
      <c r="M75" s="93">
        <v>1110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422165</v>
      </c>
      <c r="F77" s="72">
        <f t="shared" ref="F77:M77" si="13">F78+F81+F84+F85+F86+F87+F88</f>
        <v>637443</v>
      </c>
      <c r="G77" s="72">
        <f t="shared" si="13"/>
        <v>645989</v>
      </c>
      <c r="H77" s="73">
        <f t="shared" si="13"/>
        <v>609891</v>
      </c>
      <c r="I77" s="72">
        <f t="shared" si="13"/>
        <v>705356</v>
      </c>
      <c r="J77" s="74">
        <f t="shared" si="13"/>
        <v>764075</v>
      </c>
      <c r="K77" s="72">
        <f t="shared" si="13"/>
        <v>924437</v>
      </c>
      <c r="L77" s="72">
        <f t="shared" si="13"/>
        <v>1309845</v>
      </c>
      <c r="M77" s="72">
        <f t="shared" si="13"/>
        <v>864557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413938</v>
      </c>
      <c r="F78" s="100">
        <f t="shared" ref="F78:M78" si="14">SUM(F79:F80)</f>
        <v>620071</v>
      </c>
      <c r="G78" s="100">
        <f t="shared" si="14"/>
        <v>617267</v>
      </c>
      <c r="H78" s="101">
        <f t="shared" si="14"/>
        <v>585755</v>
      </c>
      <c r="I78" s="100">
        <f t="shared" si="14"/>
        <v>691121</v>
      </c>
      <c r="J78" s="102">
        <f t="shared" si="14"/>
        <v>749922</v>
      </c>
      <c r="K78" s="100">
        <f t="shared" si="14"/>
        <v>896805</v>
      </c>
      <c r="L78" s="100">
        <f t="shared" si="14"/>
        <v>1299631</v>
      </c>
      <c r="M78" s="100">
        <f t="shared" si="14"/>
        <v>853800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413938</v>
      </c>
      <c r="F79" s="79">
        <v>620071</v>
      </c>
      <c r="G79" s="79">
        <v>617267</v>
      </c>
      <c r="H79" s="80">
        <v>585755</v>
      </c>
      <c r="I79" s="79">
        <v>691121</v>
      </c>
      <c r="J79" s="81">
        <v>749922</v>
      </c>
      <c r="K79" s="79">
        <v>896805</v>
      </c>
      <c r="L79" s="79">
        <v>1299631</v>
      </c>
      <c r="M79" s="79">
        <v>853800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8227</v>
      </c>
      <c r="F81" s="86">
        <f t="shared" ref="F81:M81" si="15">SUM(F82:F83)</f>
        <v>17372</v>
      </c>
      <c r="G81" s="86">
        <f t="shared" si="15"/>
        <v>28706</v>
      </c>
      <c r="H81" s="87">
        <f t="shared" si="15"/>
        <v>24136</v>
      </c>
      <c r="I81" s="86">
        <f t="shared" si="15"/>
        <v>14235</v>
      </c>
      <c r="J81" s="88">
        <f t="shared" si="15"/>
        <v>11645</v>
      </c>
      <c r="K81" s="86">
        <f t="shared" si="15"/>
        <v>27632</v>
      </c>
      <c r="L81" s="86">
        <f t="shared" si="15"/>
        <v>10214</v>
      </c>
      <c r="M81" s="86">
        <f t="shared" si="15"/>
        <v>10757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906</v>
      </c>
      <c r="G82" s="79">
        <v>0</v>
      </c>
      <c r="H82" s="80">
        <v>2400</v>
      </c>
      <c r="I82" s="79">
        <v>1480</v>
      </c>
      <c r="J82" s="81">
        <v>153</v>
      </c>
      <c r="K82" s="79">
        <v>7800</v>
      </c>
      <c r="L82" s="79">
        <v>1476</v>
      </c>
      <c r="M82" s="79">
        <v>1554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8227</v>
      </c>
      <c r="F83" s="93">
        <v>16466</v>
      </c>
      <c r="G83" s="93">
        <v>28706</v>
      </c>
      <c r="H83" s="94">
        <v>21736</v>
      </c>
      <c r="I83" s="93">
        <v>12755</v>
      </c>
      <c r="J83" s="95">
        <v>11492</v>
      </c>
      <c r="K83" s="93">
        <v>19832</v>
      </c>
      <c r="L83" s="93">
        <v>8738</v>
      </c>
      <c r="M83" s="93">
        <v>9203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16</v>
      </c>
      <c r="H88" s="87">
        <v>0</v>
      </c>
      <c r="I88" s="86">
        <v>0</v>
      </c>
      <c r="J88" s="88">
        <v>2508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11598146</v>
      </c>
      <c r="F92" s="46">
        <f t="shared" ref="F92:M92" si="16">F4+F51+F77+F90</f>
        <v>13024202</v>
      </c>
      <c r="G92" s="46">
        <f t="shared" si="16"/>
        <v>14356024</v>
      </c>
      <c r="H92" s="47">
        <f t="shared" si="16"/>
        <v>14896956</v>
      </c>
      <c r="I92" s="46">
        <f t="shared" si="16"/>
        <v>15102897</v>
      </c>
      <c r="J92" s="48">
        <f t="shared" si="16"/>
        <v>15165119</v>
      </c>
      <c r="K92" s="46">
        <f t="shared" si="16"/>
        <v>16102831</v>
      </c>
      <c r="L92" s="46">
        <f t="shared" si="16"/>
        <v>17468788</v>
      </c>
      <c r="M92" s="46">
        <f t="shared" si="16"/>
        <v>17928595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 t="s">
        <v>30</v>
      </c>
      <c r="D101" s="142" t="s">
        <v>30</v>
      </c>
      <c r="N101" s="142" t="s">
        <v>30</v>
      </c>
      <c r="O101" s="142" t="s">
        <v>30</v>
      </c>
    </row>
    <row r="102" spans="3:15" s="14" customFormat="1" x14ac:dyDescent="0.25">
      <c r="C102" s="142" t="s">
        <v>30</v>
      </c>
      <c r="D102" s="142" t="s">
        <v>30</v>
      </c>
      <c r="N102" s="142" t="s">
        <v>30</v>
      </c>
      <c r="O102" s="142" t="s">
        <v>30</v>
      </c>
    </row>
    <row r="103" spans="3:15" s="14" customFormat="1" x14ac:dyDescent="0.25">
      <c r="C103" s="142" t="s">
        <v>30</v>
      </c>
      <c r="D103" s="142" t="s">
        <v>30</v>
      </c>
      <c r="N103" s="142" t="s">
        <v>30</v>
      </c>
      <c r="O103" s="142" t="s">
        <v>30</v>
      </c>
    </row>
    <row r="104" spans="3:15" s="14" customFormat="1" x14ac:dyDescent="0.25">
      <c r="C104" s="142" t="s">
        <v>30</v>
      </c>
      <c r="D104" s="142" t="s">
        <v>30</v>
      </c>
      <c r="N104" s="142" t="s">
        <v>30</v>
      </c>
      <c r="O104" s="142" t="s">
        <v>30</v>
      </c>
    </row>
    <row r="105" spans="3:15" s="14" customFormat="1" x14ac:dyDescent="0.25">
      <c r="C105" s="142" t="s">
        <v>30</v>
      </c>
      <c r="D105" s="142" t="s">
        <v>30</v>
      </c>
      <c r="N105" s="142" t="s">
        <v>30</v>
      </c>
      <c r="O105" s="142" t="s">
        <v>30</v>
      </c>
    </row>
    <row r="106" spans="3:15" s="14" customFormat="1" x14ac:dyDescent="0.25">
      <c r="C106" s="142" t="s">
        <v>30</v>
      </c>
      <c r="D106" s="142" t="s">
        <v>30</v>
      </c>
      <c r="N106" s="142" t="s">
        <v>30</v>
      </c>
      <c r="O106" s="142" t="s">
        <v>30</v>
      </c>
    </row>
    <row r="107" spans="3:15" s="14" customFormat="1" x14ac:dyDescent="0.25">
      <c r="C107" s="142" t="s">
        <v>30</v>
      </c>
      <c r="D107" s="142" t="s">
        <v>30</v>
      </c>
      <c r="N107" s="142" t="s">
        <v>30</v>
      </c>
      <c r="O107" s="142" t="s">
        <v>30</v>
      </c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4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201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850128</v>
      </c>
      <c r="F4" s="72">
        <f t="shared" ref="F4:M4" si="0">F5+F8+F47</f>
        <v>984360</v>
      </c>
      <c r="G4" s="72">
        <f t="shared" si="0"/>
        <v>1024115</v>
      </c>
      <c r="H4" s="73">
        <f t="shared" si="0"/>
        <v>1109223</v>
      </c>
      <c r="I4" s="72">
        <f t="shared" si="0"/>
        <v>1098069</v>
      </c>
      <c r="J4" s="74">
        <f t="shared" si="0"/>
        <v>1068645</v>
      </c>
      <c r="K4" s="72">
        <f t="shared" si="0"/>
        <v>1160808</v>
      </c>
      <c r="L4" s="72">
        <f t="shared" si="0"/>
        <v>1241744</v>
      </c>
      <c r="M4" s="72">
        <f t="shared" si="0"/>
        <v>1267058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672946</v>
      </c>
      <c r="F5" s="100">
        <f t="shared" ref="F5:M5" si="1">SUM(F6:F7)</f>
        <v>711329</v>
      </c>
      <c r="G5" s="100">
        <f t="shared" si="1"/>
        <v>757572</v>
      </c>
      <c r="H5" s="101">
        <f t="shared" si="1"/>
        <v>860922</v>
      </c>
      <c r="I5" s="100">
        <f t="shared" si="1"/>
        <v>858156</v>
      </c>
      <c r="J5" s="102">
        <f t="shared" si="1"/>
        <v>836041</v>
      </c>
      <c r="K5" s="100">
        <f t="shared" si="1"/>
        <v>944313</v>
      </c>
      <c r="L5" s="100">
        <f t="shared" si="1"/>
        <v>1002860</v>
      </c>
      <c r="M5" s="100">
        <f t="shared" si="1"/>
        <v>1064035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577244</v>
      </c>
      <c r="F6" s="79">
        <v>607618</v>
      </c>
      <c r="G6" s="79">
        <v>716668</v>
      </c>
      <c r="H6" s="80">
        <v>713400</v>
      </c>
      <c r="I6" s="79">
        <v>710634</v>
      </c>
      <c r="J6" s="81">
        <v>695497</v>
      </c>
      <c r="K6" s="79">
        <v>789414</v>
      </c>
      <c r="L6" s="79">
        <v>838058</v>
      </c>
      <c r="M6" s="79">
        <v>892114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95702</v>
      </c>
      <c r="F7" s="93">
        <v>103711</v>
      </c>
      <c r="G7" s="93">
        <v>40904</v>
      </c>
      <c r="H7" s="94">
        <v>147522</v>
      </c>
      <c r="I7" s="93">
        <v>147522</v>
      </c>
      <c r="J7" s="95">
        <v>140544</v>
      </c>
      <c r="K7" s="93">
        <v>154899</v>
      </c>
      <c r="L7" s="93">
        <v>164802</v>
      </c>
      <c r="M7" s="93">
        <v>171921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177182</v>
      </c>
      <c r="F8" s="100">
        <f t="shared" ref="F8:M8" si="2">SUM(F9:F46)</f>
        <v>272128</v>
      </c>
      <c r="G8" s="100">
        <f t="shared" si="2"/>
        <v>266543</v>
      </c>
      <c r="H8" s="101">
        <f t="shared" si="2"/>
        <v>248301</v>
      </c>
      <c r="I8" s="100">
        <f t="shared" si="2"/>
        <v>239913</v>
      </c>
      <c r="J8" s="102">
        <f t="shared" si="2"/>
        <v>232604</v>
      </c>
      <c r="K8" s="100">
        <f t="shared" si="2"/>
        <v>216495</v>
      </c>
      <c r="L8" s="100">
        <f t="shared" si="2"/>
        <v>238884</v>
      </c>
      <c r="M8" s="100">
        <f t="shared" si="2"/>
        <v>203023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713</v>
      </c>
      <c r="F9" s="79">
        <v>653</v>
      </c>
      <c r="G9" s="79">
        <v>575</v>
      </c>
      <c r="H9" s="80">
        <v>1055</v>
      </c>
      <c r="I9" s="79">
        <v>892</v>
      </c>
      <c r="J9" s="81">
        <v>892</v>
      </c>
      <c r="K9" s="79">
        <v>776</v>
      </c>
      <c r="L9" s="79">
        <v>818</v>
      </c>
      <c r="M9" s="79">
        <v>861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2506</v>
      </c>
      <c r="F10" s="86">
        <v>2297</v>
      </c>
      <c r="G10" s="86">
        <v>3506</v>
      </c>
      <c r="H10" s="87">
        <v>1690</v>
      </c>
      <c r="I10" s="86">
        <v>2081</v>
      </c>
      <c r="J10" s="88">
        <v>2081</v>
      </c>
      <c r="K10" s="86">
        <v>773</v>
      </c>
      <c r="L10" s="86">
        <v>815</v>
      </c>
      <c r="M10" s="86">
        <v>858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935</v>
      </c>
      <c r="F11" s="86">
        <v>1401</v>
      </c>
      <c r="G11" s="86">
        <v>715</v>
      </c>
      <c r="H11" s="87">
        <v>5731</v>
      </c>
      <c r="I11" s="86">
        <v>6551</v>
      </c>
      <c r="J11" s="88">
        <v>6580</v>
      </c>
      <c r="K11" s="86">
        <v>1950</v>
      </c>
      <c r="L11" s="86">
        <v>3558</v>
      </c>
      <c r="M11" s="86">
        <v>3747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5200</v>
      </c>
      <c r="F12" s="86">
        <v>6276</v>
      </c>
      <c r="G12" s="86">
        <v>9723</v>
      </c>
      <c r="H12" s="87">
        <v>15000</v>
      </c>
      <c r="I12" s="86">
        <v>12695</v>
      </c>
      <c r="J12" s="88">
        <v>12695</v>
      </c>
      <c r="K12" s="86">
        <v>12300</v>
      </c>
      <c r="L12" s="86">
        <v>12964</v>
      </c>
      <c r="M12" s="86">
        <v>10314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7193</v>
      </c>
      <c r="G13" s="86">
        <v>3</v>
      </c>
      <c r="H13" s="87">
        <v>0</v>
      </c>
      <c r="I13" s="86">
        <v>0</v>
      </c>
      <c r="J13" s="88">
        <v>3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3795</v>
      </c>
      <c r="F14" s="86">
        <v>6835</v>
      </c>
      <c r="G14" s="86">
        <v>3583</v>
      </c>
      <c r="H14" s="87">
        <v>5654</v>
      </c>
      <c r="I14" s="86">
        <v>5729</v>
      </c>
      <c r="J14" s="88">
        <v>5801</v>
      </c>
      <c r="K14" s="86">
        <v>153</v>
      </c>
      <c r="L14" s="86">
        <v>161</v>
      </c>
      <c r="M14" s="86">
        <v>170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21992</v>
      </c>
      <c r="F15" s="86">
        <v>30866</v>
      </c>
      <c r="G15" s="86">
        <v>28759</v>
      </c>
      <c r="H15" s="87">
        <v>22218</v>
      </c>
      <c r="I15" s="86">
        <v>21686</v>
      </c>
      <c r="J15" s="88">
        <v>21582</v>
      </c>
      <c r="K15" s="86">
        <v>16322</v>
      </c>
      <c r="L15" s="86">
        <v>28632</v>
      </c>
      <c r="M15" s="86">
        <v>28182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8900</v>
      </c>
      <c r="F16" s="86">
        <v>12956</v>
      </c>
      <c r="G16" s="86">
        <v>19148</v>
      </c>
      <c r="H16" s="87">
        <v>13730</v>
      </c>
      <c r="I16" s="86">
        <v>19304</v>
      </c>
      <c r="J16" s="88">
        <v>19304</v>
      </c>
      <c r="K16" s="86">
        <v>27000</v>
      </c>
      <c r="L16" s="86">
        <v>28458</v>
      </c>
      <c r="M16" s="86">
        <v>28742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8075</v>
      </c>
      <c r="F17" s="86">
        <v>11288</v>
      </c>
      <c r="G17" s="86">
        <v>14322</v>
      </c>
      <c r="H17" s="87">
        <v>10809</v>
      </c>
      <c r="I17" s="86">
        <v>8351</v>
      </c>
      <c r="J17" s="88">
        <v>5891</v>
      </c>
      <c r="K17" s="86">
        <v>1500</v>
      </c>
      <c r="L17" s="86">
        <v>1581</v>
      </c>
      <c r="M17" s="86">
        <v>1665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1251</v>
      </c>
      <c r="F21" s="86">
        <v>1873</v>
      </c>
      <c r="G21" s="86">
        <v>2260</v>
      </c>
      <c r="H21" s="87">
        <v>6782</v>
      </c>
      <c r="I21" s="86">
        <v>2683</v>
      </c>
      <c r="J21" s="88">
        <v>2672</v>
      </c>
      <c r="K21" s="86">
        <v>2000</v>
      </c>
      <c r="L21" s="86">
        <v>2108</v>
      </c>
      <c r="M21" s="86">
        <v>2220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7573</v>
      </c>
      <c r="F22" s="86">
        <v>7164</v>
      </c>
      <c r="G22" s="86">
        <v>8414</v>
      </c>
      <c r="H22" s="87">
        <v>4680</v>
      </c>
      <c r="I22" s="86">
        <v>4604</v>
      </c>
      <c r="J22" s="88">
        <v>1050</v>
      </c>
      <c r="K22" s="86">
        <v>7181</v>
      </c>
      <c r="L22" s="86">
        <v>7569</v>
      </c>
      <c r="M22" s="86">
        <v>7970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430</v>
      </c>
      <c r="F23" s="86">
        <v>229</v>
      </c>
      <c r="G23" s="86">
        <v>61</v>
      </c>
      <c r="H23" s="87">
        <v>0</v>
      </c>
      <c r="I23" s="86">
        <v>85</v>
      </c>
      <c r="J23" s="88">
        <v>85</v>
      </c>
      <c r="K23" s="86">
        <v>450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7933</v>
      </c>
      <c r="F25" s="86">
        <v>14281</v>
      </c>
      <c r="G25" s="86">
        <v>16463</v>
      </c>
      <c r="H25" s="87">
        <v>19100</v>
      </c>
      <c r="I25" s="86">
        <v>18600</v>
      </c>
      <c r="J25" s="88">
        <v>18600</v>
      </c>
      <c r="K25" s="86">
        <v>10325</v>
      </c>
      <c r="L25" s="86">
        <v>18972</v>
      </c>
      <c r="M25" s="86">
        <v>30452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41</v>
      </c>
      <c r="J27" s="88">
        <v>41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103</v>
      </c>
      <c r="F29" s="86">
        <v>187</v>
      </c>
      <c r="G29" s="86">
        <v>199</v>
      </c>
      <c r="H29" s="87">
        <v>106</v>
      </c>
      <c r="I29" s="86">
        <v>153</v>
      </c>
      <c r="J29" s="88">
        <v>160</v>
      </c>
      <c r="K29" s="86">
        <v>56</v>
      </c>
      <c r="L29" s="86">
        <v>58</v>
      </c>
      <c r="M29" s="86">
        <v>61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7</v>
      </c>
      <c r="F30" s="86">
        <v>0</v>
      </c>
      <c r="G30" s="86">
        <v>0</v>
      </c>
      <c r="H30" s="87">
        <v>0</v>
      </c>
      <c r="I30" s="86">
        <v>8</v>
      </c>
      <c r="J30" s="88">
        <v>8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532</v>
      </c>
      <c r="F31" s="86">
        <v>573</v>
      </c>
      <c r="G31" s="86">
        <v>661</v>
      </c>
      <c r="H31" s="87">
        <v>1135</v>
      </c>
      <c r="I31" s="86">
        <v>1169</v>
      </c>
      <c r="J31" s="88">
        <v>888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267</v>
      </c>
      <c r="F32" s="86">
        <v>103</v>
      </c>
      <c r="G32" s="86">
        <v>173</v>
      </c>
      <c r="H32" s="87">
        <v>0</v>
      </c>
      <c r="I32" s="86">
        <v>9</v>
      </c>
      <c r="J32" s="88">
        <v>46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50</v>
      </c>
      <c r="G33" s="86">
        <v>0</v>
      </c>
      <c r="H33" s="87">
        <v>0</v>
      </c>
      <c r="I33" s="86">
        <v>12</v>
      </c>
      <c r="J33" s="88">
        <v>12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2347</v>
      </c>
      <c r="I36" s="86">
        <v>1143</v>
      </c>
      <c r="J36" s="88">
        <v>80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1459</v>
      </c>
      <c r="F37" s="86">
        <v>1306</v>
      </c>
      <c r="G37" s="86">
        <v>1329</v>
      </c>
      <c r="H37" s="87">
        <v>2</v>
      </c>
      <c r="I37" s="86">
        <v>1193</v>
      </c>
      <c r="J37" s="88">
        <v>2752</v>
      </c>
      <c r="K37" s="86">
        <v>149</v>
      </c>
      <c r="L37" s="86">
        <v>157</v>
      </c>
      <c r="M37" s="86">
        <v>165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8391</v>
      </c>
      <c r="F38" s="86">
        <v>10256</v>
      </c>
      <c r="G38" s="86">
        <v>15682</v>
      </c>
      <c r="H38" s="87">
        <v>17115</v>
      </c>
      <c r="I38" s="86">
        <v>10013</v>
      </c>
      <c r="J38" s="88">
        <v>10998</v>
      </c>
      <c r="K38" s="86">
        <v>12421</v>
      </c>
      <c r="L38" s="86">
        <v>12617</v>
      </c>
      <c r="M38" s="86">
        <v>13286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25232</v>
      </c>
      <c r="F39" s="86">
        <v>29190</v>
      </c>
      <c r="G39" s="86">
        <v>33346</v>
      </c>
      <c r="H39" s="87">
        <v>30846</v>
      </c>
      <c r="I39" s="86">
        <v>36384</v>
      </c>
      <c r="J39" s="88">
        <v>28050</v>
      </c>
      <c r="K39" s="86">
        <v>50324</v>
      </c>
      <c r="L39" s="86">
        <v>26967</v>
      </c>
      <c r="M39" s="86">
        <v>19089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21843</v>
      </c>
      <c r="F40" s="86">
        <v>73881</v>
      </c>
      <c r="G40" s="86">
        <v>29620</v>
      </c>
      <c r="H40" s="87">
        <v>31857</v>
      </c>
      <c r="I40" s="86">
        <v>23795</v>
      </c>
      <c r="J40" s="88">
        <v>17683</v>
      </c>
      <c r="K40" s="86">
        <v>23798</v>
      </c>
      <c r="L40" s="86">
        <v>23932</v>
      </c>
      <c r="M40" s="86">
        <v>13201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36183</v>
      </c>
      <c r="F42" s="86">
        <v>29150</v>
      </c>
      <c r="G42" s="86">
        <v>52416</v>
      </c>
      <c r="H42" s="87">
        <v>48166</v>
      </c>
      <c r="I42" s="86">
        <v>50463</v>
      </c>
      <c r="J42" s="88">
        <v>57017</v>
      </c>
      <c r="K42" s="86">
        <v>40385</v>
      </c>
      <c r="L42" s="86">
        <v>58117</v>
      </c>
      <c r="M42" s="86">
        <v>30036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6161</v>
      </c>
      <c r="F43" s="86">
        <v>9549</v>
      </c>
      <c r="G43" s="86">
        <v>14120</v>
      </c>
      <c r="H43" s="87">
        <v>3439</v>
      </c>
      <c r="I43" s="86">
        <v>3077</v>
      </c>
      <c r="J43" s="88">
        <v>2889</v>
      </c>
      <c r="K43" s="86">
        <v>4638</v>
      </c>
      <c r="L43" s="86">
        <v>7191</v>
      </c>
      <c r="M43" s="86">
        <v>7572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6822</v>
      </c>
      <c r="F44" s="86">
        <v>6768</v>
      </c>
      <c r="G44" s="86">
        <v>9215</v>
      </c>
      <c r="H44" s="87">
        <v>3624</v>
      </c>
      <c r="I44" s="86">
        <v>6713</v>
      </c>
      <c r="J44" s="88">
        <v>11426</v>
      </c>
      <c r="K44" s="86">
        <v>2324</v>
      </c>
      <c r="L44" s="86">
        <v>2449</v>
      </c>
      <c r="M44" s="86">
        <v>2579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879</v>
      </c>
      <c r="F45" s="86">
        <v>6760</v>
      </c>
      <c r="G45" s="86">
        <v>1650</v>
      </c>
      <c r="H45" s="87">
        <v>3215</v>
      </c>
      <c r="I45" s="86">
        <v>1693</v>
      </c>
      <c r="J45" s="88">
        <v>2526</v>
      </c>
      <c r="K45" s="86">
        <v>1670</v>
      </c>
      <c r="L45" s="86">
        <v>1760</v>
      </c>
      <c r="M45" s="86">
        <v>1853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1043</v>
      </c>
      <c r="G46" s="93">
        <v>600</v>
      </c>
      <c r="H46" s="94">
        <v>0</v>
      </c>
      <c r="I46" s="93">
        <v>786</v>
      </c>
      <c r="J46" s="95">
        <v>792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903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903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3203</v>
      </c>
      <c r="F51" s="72">
        <f t="shared" ref="F51:M51" si="4">F52+F59+F62+F63+F64+F72+F73</f>
        <v>3491</v>
      </c>
      <c r="G51" s="72">
        <f t="shared" si="4"/>
        <v>5532</v>
      </c>
      <c r="H51" s="73">
        <f t="shared" si="4"/>
        <v>6669</v>
      </c>
      <c r="I51" s="72">
        <f t="shared" si="4"/>
        <v>6669</v>
      </c>
      <c r="J51" s="74">
        <f t="shared" si="4"/>
        <v>6669</v>
      </c>
      <c r="K51" s="72">
        <f t="shared" si="4"/>
        <v>8067</v>
      </c>
      <c r="L51" s="72">
        <f t="shared" si="4"/>
        <v>8503</v>
      </c>
      <c r="M51" s="72">
        <f t="shared" si="4"/>
        <v>8953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60</v>
      </c>
      <c r="G52" s="79">
        <f t="shared" si="5"/>
        <v>148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2880</v>
      </c>
      <c r="L52" s="79">
        <f t="shared" si="5"/>
        <v>3036</v>
      </c>
      <c r="M52" s="79">
        <f t="shared" si="5"/>
        <v>3197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60</v>
      </c>
      <c r="G53" s="93">
        <f t="shared" si="6"/>
        <v>148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2880</v>
      </c>
      <c r="L53" s="93">
        <f t="shared" si="6"/>
        <v>3036</v>
      </c>
      <c r="M53" s="93">
        <f t="shared" si="6"/>
        <v>3197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60</v>
      </c>
      <c r="G55" s="93">
        <v>148</v>
      </c>
      <c r="H55" s="94">
        <v>0</v>
      </c>
      <c r="I55" s="93">
        <v>0</v>
      </c>
      <c r="J55" s="95">
        <v>0</v>
      </c>
      <c r="K55" s="93">
        <v>2880</v>
      </c>
      <c r="L55" s="93">
        <v>3036</v>
      </c>
      <c r="M55" s="93">
        <v>3197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3203</v>
      </c>
      <c r="F73" s="86">
        <f t="shared" ref="F73:M73" si="12">SUM(F74:F75)</f>
        <v>3431</v>
      </c>
      <c r="G73" s="86">
        <f t="shared" si="12"/>
        <v>5384</v>
      </c>
      <c r="H73" s="87">
        <f t="shared" si="12"/>
        <v>6669</v>
      </c>
      <c r="I73" s="86">
        <f t="shared" si="12"/>
        <v>6669</v>
      </c>
      <c r="J73" s="88">
        <f t="shared" si="12"/>
        <v>6669</v>
      </c>
      <c r="K73" s="86">
        <f t="shared" si="12"/>
        <v>5187</v>
      </c>
      <c r="L73" s="86">
        <f t="shared" si="12"/>
        <v>5467</v>
      </c>
      <c r="M73" s="86">
        <f t="shared" si="12"/>
        <v>5756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3203</v>
      </c>
      <c r="F74" s="79">
        <v>3431</v>
      </c>
      <c r="G74" s="79">
        <v>5384</v>
      </c>
      <c r="H74" s="80">
        <v>3926</v>
      </c>
      <c r="I74" s="79">
        <v>3926</v>
      </c>
      <c r="J74" s="81">
        <v>6669</v>
      </c>
      <c r="K74" s="79">
        <v>4187</v>
      </c>
      <c r="L74" s="79">
        <v>4413</v>
      </c>
      <c r="M74" s="79">
        <v>4646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2743</v>
      </c>
      <c r="I75" s="93">
        <v>2743</v>
      </c>
      <c r="J75" s="95">
        <v>0</v>
      </c>
      <c r="K75" s="93">
        <v>1000</v>
      </c>
      <c r="L75" s="93">
        <v>1054</v>
      </c>
      <c r="M75" s="93">
        <v>1110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6202</v>
      </c>
      <c r="F77" s="72">
        <f t="shared" ref="F77:M77" si="13">F78+F81+F84+F85+F86+F87+F88</f>
        <v>8378</v>
      </c>
      <c r="G77" s="72">
        <f t="shared" si="13"/>
        <v>11229</v>
      </c>
      <c r="H77" s="73">
        <f t="shared" si="13"/>
        <v>5380</v>
      </c>
      <c r="I77" s="72">
        <f t="shared" si="13"/>
        <v>8163</v>
      </c>
      <c r="J77" s="74">
        <f t="shared" si="13"/>
        <v>8163</v>
      </c>
      <c r="K77" s="72">
        <f t="shared" si="13"/>
        <v>15090</v>
      </c>
      <c r="L77" s="72">
        <f t="shared" si="13"/>
        <v>8633</v>
      </c>
      <c r="M77" s="72">
        <f t="shared" si="13"/>
        <v>9091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100</v>
      </c>
      <c r="F78" s="100">
        <f t="shared" ref="F78:M78" si="14">SUM(F79:F80)</f>
        <v>8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100</v>
      </c>
      <c r="F79" s="79">
        <v>8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6102</v>
      </c>
      <c r="F81" s="86">
        <f t="shared" ref="F81:M81" si="15">SUM(F82:F83)</f>
        <v>8370</v>
      </c>
      <c r="G81" s="86">
        <f t="shared" si="15"/>
        <v>11213</v>
      </c>
      <c r="H81" s="87">
        <f t="shared" si="15"/>
        <v>5380</v>
      </c>
      <c r="I81" s="86">
        <f t="shared" si="15"/>
        <v>8163</v>
      </c>
      <c r="J81" s="88">
        <f t="shared" si="15"/>
        <v>5655</v>
      </c>
      <c r="K81" s="86">
        <f t="shared" si="15"/>
        <v>15090</v>
      </c>
      <c r="L81" s="86">
        <f t="shared" si="15"/>
        <v>8633</v>
      </c>
      <c r="M81" s="86">
        <f t="shared" si="15"/>
        <v>9091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906</v>
      </c>
      <c r="G82" s="79">
        <v>0</v>
      </c>
      <c r="H82" s="80">
        <v>2400</v>
      </c>
      <c r="I82" s="79">
        <v>480</v>
      </c>
      <c r="J82" s="81">
        <v>0</v>
      </c>
      <c r="K82" s="79">
        <v>7800</v>
      </c>
      <c r="L82" s="79">
        <v>1476</v>
      </c>
      <c r="M82" s="79">
        <v>1554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6102</v>
      </c>
      <c r="F83" s="93">
        <v>7464</v>
      </c>
      <c r="G83" s="93">
        <v>11213</v>
      </c>
      <c r="H83" s="94">
        <v>2980</v>
      </c>
      <c r="I83" s="93">
        <v>7683</v>
      </c>
      <c r="J83" s="95">
        <v>5655</v>
      </c>
      <c r="K83" s="93">
        <v>7290</v>
      </c>
      <c r="L83" s="93">
        <v>7157</v>
      </c>
      <c r="M83" s="93">
        <v>7537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16</v>
      </c>
      <c r="H88" s="87">
        <v>0</v>
      </c>
      <c r="I88" s="86">
        <v>0</v>
      </c>
      <c r="J88" s="88">
        <v>2508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859533</v>
      </c>
      <c r="F92" s="46">
        <f t="shared" ref="F92:M92" si="16">F4+F51+F77+F90</f>
        <v>996229</v>
      </c>
      <c r="G92" s="46">
        <f t="shared" si="16"/>
        <v>1040876</v>
      </c>
      <c r="H92" s="47">
        <f t="shared" si="16"/>
        <v>1121272</v>
      </c>
      <c r="I92" s="46">
        <f t="shared" si="16"/>
        <v>1112901</v>
      </c>
      <c r="J92" s="48">
        <f t="shared" si="16"/>
        <v>1083477</v>
      </c>
      <c r="K92" s="46">
        <f t="shared" si="16"/>
        <v>1183965</v>
      </c>
      <c r="L92" s="46">
        <f t="shared" si="16"/>
        <v>1258880</v>
      </c>
      <c r="M92" s="46">
        <f t="shared" si="16"/>
        <v>1285102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202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8972014</v>
      </c>
      <c r="F4" s="72">
        <f t="shared" ref="F4:M4" si="0">F5+F8+F47</f>
        <v>9920600</v>
      </c>
      <c r="G4" s="72">
        <f t="shared" si="0"/>
        <v>10986893</v>
      </c>
      <c r="H4" s="73">
        <f t="shared" si="0"/>
        <v>11540930</v>
      </c>
      <c r="I4" s="72">
        <f t="shared" si="0"/>
        <v>11684456</v>
      </c>
      <c r="J4" s="74">
        <f t="shared" si="0"/>
        <v>11710165</v>
      </c>
      <c r="K4" s="72">
        <f t="shared" si="0"/>
        <v>12259863</v>
      </c>
      <c r="L4" s="72">
        <f t="shared" si="0"/>
        <v>13092347</v>
      </c>
      <c r="M4" s="72">
        <f t="shared" si="0"/>
        <v>13889968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8171502</v>
      </c>
      <c r="F5" s="100">
        <f t="shared" ref="F5:M5" si="1">SUM(F6:F7)</f>
        <v>9050864</v>
      </c>
      <c r="G5" s="100">
        <f t="shared" si="1"/>
        <v>9794194</v>
      </c>
      <c r="H5" s="101">
        <f t="shared" si="1"/>
        <v>10536444</v>
      </c>
      <c r="I5" s="100">
        <f t="shared" si="1"/>
        <v>10491199</v>
      </c>
      <c r="J5" s="102">
        <f t="shared" si="1"/>
        <v>10491199</v>
      </c>
      <c r="K5" s="100">
        <f t="shared" si="1"/>
        <v>11215327</v>
      </c>
      <c r="L5" s="100">
        <f t="shared" si="1"/>
        <v>11910677</v>
      </c>
      <c r="M5" s="100">
        <f t="shared" si="1"/>
        <v>12637228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6956616</v>
      </c>
      <c r="F6" s="79">
        <v>7728994</v>
      </c>
      <c r="G6" s="79">
        <v>8391133</v>
      </c>
      <c r="H6" s="80">
        <v>9198926</v>
      </c>
      <c r="I6" s="79">
        <v>9153681</v>
      </c>
      <c r="J6" s="81">
        <v>9653248</v>
      </c>
      <c r="K6" s="79">
        <v>9810933</v>
      </c>
      <c r="L6" s="79">
        <v>10416402</v>
      </c>
      <c r="M6" s="79">
        <v>11078545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1214886</v>
      </c>
      <c r="F7" s="93">
        <v>1321870</v>
      </c>
      <c r="G7" s="93">
        <v>1403061</v>
      </c>
      <c r="H7" s="94">
        <v>1337518</v>
      </c>
      <c r="I7" s="93">
        <v>1337518</v>
      </c>
      <c r="J7" s="95">
        <v>837951</v>
      </c>
      <c r="K7" s="93">
        <v>1404394</v>
      </c>
      <c r="L7" s="93">
        <v>1494275</v>
      </c>
      <c r="M7" s="93">
        <v>1558683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800512</v>
      </c>
      <c r="F8" s="100">
        <f t="shared" ref="F8:M8" si="2">SUM(F9:F46)</f>
        <v>869736</v>
      </c>
      <c r="G8" s="100">
        <f t="shared" si="2"/>
        <v>1192699</v>
      </c>
      <c r="H8" s="101">
        <f t="shared" si="2"/>
        <v>1004486</v>
      </c>
      <c r="I8" s="100">
        <f t="shared" si="2"/>
        <v>1193257</v>
      </c>
      <c r="J8" s="102">
        <f t="shared" si="2"/>
        <v>1218966</v>
      </c>
      <c r="K8" s="100">
        <f t="shared" si="2"/>
        <v>1044536</v>
      </c>
      <c r="L8" s="100">
        <f t="shared" si="2"/>
        <v>1181670</v>
      </c>
      <c r="M8" s="100">
        <f t="shared" si="2"/>
        <v>1252740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17</v>
      </c>
      <c r="G9" s="79">
        <v>2450</v>
      </c>
      <c r="H9" s="80">
        <v>0</v>
      </c>
      <c r="I9" s="79">
        <v>1001</v>
      </c>
      <c r="J9" s="81">
        <v>548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506</v>
      </c>
      <c r="F10" s="86">
        <v>1840</v>
      </c>
      <c r="G10" s="86">
        <v>1454</v>
      </c>
      <c r="H10" s="87">
        <v>0</v>
      </c>
      <c r="I10" s="86">
        <v>1000</v>
      </c>
      <c r="J10" s="88">
        <v>1305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8384</v>
      </c>
      <c r="F11" s="86">
        <v>5923</v>
      </c>
      <c r="G11" s="86">
        <v>18474</v>
      </c>
      <c r="H11" s="87">
        <v>39000</v>
      </c>
      <c r="I11" s="86">
        <v>43291</v>
      </c>
      <c r="J11" s="88">
        <v>803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235</v>
      </c>
      <c r="J13" s="88">
        <v>236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1926</v>
      </c>
      <c r="F14" s="86">
        <v>15126</v>
      </c>
      <c r="G14" s="86">
        <v>11403</v>
      </c>
      <c r="H14" s="87">
        <v>2216</v>
      </c>
      <c r="I14" s="86">
        <v>4914</v>
      </c>
      <c r="J14" s="88">
        <v>12111</v>
      </c>
      <c r="K14" s="86">
        <v>2327</v>
      </c>
      <c r="L14" s="86">
        <v>2453</v>
      </c>
      <c r="M14" s="86">
        <v>2583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58</v>
      </c>
      <c r="F15" s="86">
        <v>48</v>
      </c>
      <c r="G15" s="86">
        <v>53</v>
      </c>
      <c r="H15" s="87">
        <v>0</v>
      </c>
      <c r="I15" s="86">
        <v>0</v>
      </c>
      <c r="J15" s="88">
        <v>838</v>
      </c>
      <c r="K15" s="86">
        <v>39</v>
      </c>
      <c r="L15" s="86">
        <v>41</v>
      </c>
      <c r="M15" s="86">
        <v>43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571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8534</v>
      </c>
      <c r="F17" s="86">
        <v>4989</v>
      </c>
      <c r="G17" s="86">
        <v>800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54534</v>
      </c>
      <c r="F18" s="86">
        <v>8306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16361</v>
      </c>
      <c r="F22" s="86">
        <v>3858</v>
      </c>
      <c r="G22" s="86">
        <v>2298</v>
      </c>
      <c r="H22" s="87">
        <v>53</v>
      </c>
      <c r="I22" s="86">
        <v>2002</v>
      </c>
      <c r="J22" s="88">
        <v>2002</v>
      </c>
      <c r="K22" s="86">
        <v>56</v>
      </c>
      <c r="L22" s="86">
        <v>59</v>
      </c>
      <c r="M22" s="86">
        <v>62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312806</v>
      </c>
      <c r="F23" s="86">
        <v>347386</v>
      </c>
      <c r="G23" s="86">
        <v>445005</v>
      </c>
      <c r="H23" s="87">
        <v>415978</v>
      </c>
      <c r="I23" s="86">
        <v>411010</v>
      </c>
      <c r="J23" s="88">
        <v>420169</v>
      </c>
      <c r="K23" s="86">
        <v>440143</v>
      </c>
      <c r="L23" s="86">
        <v>463897</v>
      </c>
      <c r="M23" s="86">
        <v>480755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36989</v>
      </c>
      <c r="J27" s="88">
        <v>43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1345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9015</v>
      </c>
      <c r="F30" s="86">
        <v>14122</v>
      </c>
      <c r="G30" s="86">
        <v>12271</v>
      </c>
      <c r="H30" s="87">
        <v>0</v>
      </c>
      <c r="I30" s="86">
        <v>0</v>
      </c>
      <c r="J30" s="88">
        <v>96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253779</v>
      </c>
      <c r="F31" s="86">
        <v>292242</v>
      </c>
      <c r="G31" s="86">
        <v>509554</v>
      </c>
      <c r="H31" s="87">
        <v>411849</v>
      </c>
      <c r="I31" s="86">
        <v>478345</v>
      </c>
      <c r="J31" s="88">
        <v>563863</v>
      </c>
      <c r="K31" s="86">
        <v>400584</v>
      </c>
      <c r="L31" s="86">
        <v>445904</v>
      </c>
      <c r="M31" s="86">
        <v>468477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5</v>
      </c>
      <c r="F32" s="86">
        <v>0</v>
      </c>
      <c r="G32" s="86">
        <v>6501</v>
      </c>
      <c r="H32" s="87">
        <v>0</v>
      </c>
      <c r="I32" s="86">
        <v>30</v>
      </c>
      <c r="J32" s="88">
        <v>30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4</v>
      </c>
      <c r="G33" s="86">
        <v>34</v>
      </c>
      <c r="H33" s="87">
        <v>0</v>
      </c>
      <c r="I33" s="86">
        <v>105</v>
      </c>
      <c r="J33" s="88">
        <v>105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492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29711</v>
      </c>
      <c r="J36" s="88">
        <v>73740</v>
      </c>
      <c r="K36" s="86">
        <v>75268</v>
      </c>
      <c r="L36" s="86">
        <v>53985</v>
      </c>
      <c r="M36" s="86">
        <v>74076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156</v>
      </c>
      <c r="F37" s="86">
        <v>1111</v>
      </c>
      <c r="G37" s="86">
        <v>3361</v>
      </c>
      <c r="H37" s="87">
        <v>1873</v>
      </c>
      <c r="I37" s="86">
        <v>1873</v>
      </c>
      <c r="J37" s="88">
        <v>1099</v>
      </c>
      <c r="K37" s="86">
        <v>3967</v>
      </c>
      <c r="L37" s="86">
        <v>4181</v>
      </c>
      <c r="M37" s="86">
        <v>4403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1954</v>
      </c>
      <c r="F38" s="86">
        <v>18484</v>
      </c>
      <c r="G38" s="86">
        <v>3848</v>
      </c>
      <c r="H38" s="87">
        <v>6417</v>
      </c>
      <c r="I38" s="86">
        <v>13869</v>
      </c>
      <c r="J38" s="88">
        <v>4330</v>
      </c>
      <c r="K38" s="86">
        <v>18418</v>
      </c>
      <c r="L38" s="86">
        <v>19413</v>
      </c>
      <c r="M38" s="86">
        <v>20442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26804</v>
      </c>
      <c r="F39" s="86">
        <v>20939</v>
      </c>
      <c r="G39" s="86">
        <v>21063</v>
      </c>
      <c r="H39" s="87">
        <v>18220</v>
      </c>
      <c r="I39" s="86">
        <v>25432</v>
      </c>
      <c r="J39" s="88">
        <v>21799</v>
      </c>
      <c r="K39" s="86">
        <v>456</v>
      </c>
      <c r="L39" s="86">
        <v>31073</v>
      </c>
      <c r="M39" s="86">
        <v>32720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9678</v>
      </c>
      <c r="F40" s="86">
        <v>34050</v>
      </c>
      <c r="G40" s="86">
        <v>40907</v>
      </c>
      <c r="H40" s="87">
        <v>0</v>
      </c>
      <c r="I40" s="86">
        <v>247</v>
      </c>
      <c r="J40" s="88">
        <v>3345</v>
      </c>
      <c r="K40" s="86">
        <v>0</v>
      </c>
      <c r="L40" s="86">
        <v>10298</v>
      </c>
      <c r="M40" s="86">
        <v>10844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41898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11371</v>
      </c>
      <c r="F42" s="86">
        <v>28628</v>
      </c>
      <c r="G42" s="86">
        <v>33290</v>
      </c>
      <c r="H42" s="87">
        <v>12038</v>
      </c>
      <c r="I42" s="86">
        <v>26277</v>
      </c>
      <c r="J42" s="88">
        <v>31563</v>
      </c>
      <c r="K42" s="86">
        <v>11379</v>
      </c>
      <c r="L42" s="86">
        <v>12520</v>
      </c>
      <c r="M42" s="86">
        <v>13184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18179</v>
      </c>
      <c r="F43" s="86">
        <v>35004</v>
      </c>
      <c r="G43" s="86">
        <v>37556</v>
      </c>
      <c r="H43" s="87">
        <v>88757</v>
      </c>
      <c r="I43" s="86">
        <v>116058</v>
      </c>
      <c r="J43" s="88">
        <v>77571</v>
      </c>
      <c r="K43" s="86">
        <v>83410</v>
      </c>
      <c r="L43" s="86">
        <v>128898</v>
      </c>
      <c r="M43" s="86">
        <v>135729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82</v>
      </c>
      <c r="F44" s="86">
        <v>34646</v>
      </c>
      <c r="G44" s="86">
        <v>39349</v>
      </c>
      <c r="H44" s="87">
        <v>6997</v>
      </c>
      <c r="I44" s="86">
        <v>0</v>
      </c>
      <c r="J44" s="88">
        <v>2309</v>
      </c>
      <c r="K44" s="86">
        <v>7347</v>
      </c>
      <c r="L44" s="86">
        <v>7744</v>
      </c>
      <c r="M44" s="86">
        <v>8154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508</v>
      </c>
      <c r="F45" s="86">
        <v>1885</v>
      </c>
      <c r="G45" s="86">
        <v>745</v>
      </c>
      <c r="H45" s="87">
        <v>1088</v>
      </c>
      <c r="I45" s="86">
        <v>101</v>
      </c>
      <c r="J45" s="88">
        <v>288</v>
      </c>
      <c r="K45" s="86">
        <v>1142</v>
      </c>
      <c r="L45" s="86">
        <v>1204</v>
      </c>
      <c r="M45" s="86">
        <v>1268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23974</v>
      </c>
      <c r="F46" s="93">
        <v>557</v>
      </c>
      <c r="G46" s="93">
        <v>446</v>
      </c>
      <c r="H46" s="94">
        <v>0</v>
      </c>
      <c r="I46" s="93">
        <v>767</v>
      </c>
      <c r="J46" s="95">
        <v>773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378796</v>
      </c>
      <c r="F51" s="72">
        <f t="shared" ref="F51:M51" si="4">F52+F59+F62+F63+F64+F72+F73</f>
        <v>416340</v>
      </c>
      <c r="G51" s="72">
        <f t="shared" si="4"/>
        <v>453255</v>
      </c>
      <c r="H51" s="73">
        <f t="shared" si="4"/>
        <v>573492</v>
      </c>
      <c r="I51" s="72">
        <f t="shared" si="4"/>
        <v>533314</v>
      </c>
      <c r="J51" s="74">
        <f t="shared" si="4"/>
        <v>542820</v>
      </c>
      <c r="K51" s="72">
        <f t="shared" si="4"/>
        <v>637976</v>
      </c>
      <c r="L51" s="72">
        <f t="shared" si="4"/>
        <v>665006</v>
      </c>
      <c r="M51" s="72">
        <f t="shared" si="4"/>
        <v>700583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355316</v>
      </c>
      <c r="F72" s="86">
        <v>376496</v>
      </c>
      <c r="G72" s="86">
        <v>404712</v>
      </c>
      <c r="H72" s="87">
        <v>547432</v>
      </c>
      <c r="I72" s="86">
        <v>498754</v>
      </c>
      <c r="J72" s="88">
        <v>510189</v>
      </c>
      <c r="K72" s="86">
        <v>591503</v>
      </c>
      <c r="L72" s="86">
        <v>616023</v>
      </c>
      <c r="M72" s="86">
        <v>649004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23480</v>
      </c>
      <c r="F73" s="86">
        <f t="shared" ref="F73:M73" si="12">SUM(F74:F75)</f>
        <v>39844</v>
      </c>
      <c r="G73" s="86">
        <f t="shared" si="12"/>
        <v>48543</v>
      </c>
      <c r="H73" s="87">
        <f t="shared" si="12"/>
        <v>26060</v>
      </c>
      <c r="I73" s="86">
        <f t="shared" si="12"/>
        <v>34560</v>
      </c>
      <c r="J73" s="88">
        <f t="shared" si="12"/>
        <v>32631</v>
      </c>
      <c r="K73" s="86">
        <f t="shared" si="12"/>
        <v>46473</v>
      </c>
      <c r="L73" s="86">
        <f t="shared" si="12"/>
        <v>48983</v>
      </c>
      <c r="M73" s="86">
        <f t="shared" si="12"/>
        <v>51579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23480</v>
      </c>
      <c r="F74" s="79">
        <v>39844</v>
      </c>
      <c r="G74" s="79">
        <v>48543</v>
      </c>
      <c r="H74" s="80">
        <v>26060</v>
      </c>
      <c r="I74" s="79">
        <v>34560</v>
      </c>
      <c r="J74" s="81">
        <v>32631</v>
      </c>
      <c r="K74" s="79">
        <v>46473</v>
      </c>
      <c r="L74" s="79">
        <v>48983</v>
      </c>
      <c r="M74" s="79">
        <v>51579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3940</v>
      </c>
      <c r="F77" s="72">
        <f t="shared" ref="F77:M77" si="13">F78+F81+F84+F85+F86+F87+F88</f>
        <v>30598</v>
      </c>
      <c r="G77" s="72">
        <f t="shared" si="13"/>
        <v>21393</v>
      </c>
      <c r="H77" s="73">
        <f t="shared" si="13"/>
        <v>34356</v>
      </c>
      <c r="I77" s="72">
        <f t="shared" si="13"/>
        <v>2500</v>
      </c>
      <c r="J77" s="74">
        <f t="shared" si="13"/>
        <v>4931</v>
      </c>
      <c r="K77" s="72">
        <f t="shared" si="13"/>
        <v>29142</v>
      </c>
      <c r="L77" s="72">
        <f t="shared" si="13"/>
        <v>22150</v>
      </c>
      <c r="M77" s="72">
        <f t="shared" si="13"/>
        <v>13822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2054</v>
      </c>
      <c r="F78" s="100">
        <f t="shared" ref="F78:M78" si="14">SUM(F79:F80)</f>
        <v>21780</v>
      </c>
      <c r="G78" s="100">
        <f t="shared" si="14"/>
        <v>8357</v>
      </c>
      <c r="H78" s="101">
        <f t="shared" si="14"/>
        <v>20000</v>
      </c>
      <c r="I78" s="100">
        <f t="shared" si="14"/>
        <v>1500</v>
      </c>
      <c r="J78" s="102">
        <f t="shared" si="14"/>
        <v>4250</v>
      </c>
      <c r="K78" s="100">
        <f t="shared" si="14"/>
        <v>17250</v>
      </c>
      <c r="L78" s="100">
        <f t="shared" si="14"/>
        <v>22150</v>
      </c>
      <c r="M78" s="100">
        <f t="shared" si="14"/>
        <v>13822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2054</v>
      </c>
      <c r="F79" s="79">
        <v>21780</v>
      </c>
      <c r="G79" s="79">
        <v>8357</v>
      </c>
      <c r="H79" s="80">
        <v>20000</v>
      </c>
      <c r="I79" s="79">
        <v>1500</v>
      </c>
      <c r="J79" s="81">
        <v>4250</v>
      </c>
      <c r="K79" s="79">
        <v>17250</v>
      </c>
      <c r="L79" s="79">
        <v>22150</v>
      </c>
      <c r="M79" s="79">
        <v>13822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1886</v>
      </c>
      <c r="F81" s="86">
        <f t="shared" ref="F81:M81" si="15">SUM(F82:F83)</f>
        <v>8818</v>
      </c>
      <c r="G81" s="86">
        <f t="shared" si="15"/>
        <v>13036</v>
      </c>
      <c r="H81" s="87">
        <f t="shared" si="15"/>
        <v>14356</v>
      </c>
      <c r="I81" s="86">
        <f t="shared" si="15"/>
        <v>1000</v>
      </c>
      <c r="J81" s="88">
        <f t="shared" si="15"/>
        <v>681</v>
      </c>
      <c r="K81" s="86">
        <f t="shared" si="15"/>
        <v>11892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153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1886</v>
      </c>
      <c r="F83" s="93">
        <v>8818</v>
      </c>
      <c r="G83" s="93">
        <v>13036</v>
      </c>
      <c r="H83" s="94">
        <v>14356</v>
      </c>
      <c r="I83" s="93">
        <v>1000</v>
      </c>
      <c r="J83" s="95">
        <v>528</v>
      </c>
      <c r="K83" s="93">
        <v>11892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9354750</v>
      </c>
      <c r="F92" s="46">
        <f t="shared" ref="F92:M92" si="16">F4+F51+F77+F90</f>
        <v>10367538</v>
      </c>
      <c r="G92" s="46">
        <f t="shared" si="16"/>
        <v>11461541</v>
      </c>
      <c r="H92" s="47">
        <f t="shared" si="16"/>
        <v>12148778</v>
      </c>
      <c r="I92" s="46">
        <f t="shared" si="16"/>
        <v>12220270</v>
      </c>
      <c r="J92" s="48">
        <f t="shared" si="16"/>
        <v>12257916</v>
      </c>
      <c r="K92" s="46">
        <f t="shared" si="16"/>
        <v>12926981</v>
      </c>
      <c r="L92" s="46">
        <f t="shared" si="16"/>
        <v>13779503</v>
      </c>
      <c r="M92" s="46">
        <f t="shared" si="16"/>
        <v>14604373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203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0</v>
      </c>
      <c r="F4" s="72">
        <f t="shared" ref="F4:M4" si="0">F5+F8+F47</f>
        <v>0</v>
      </c>
      <c r="G4" s="72">
        <f t="shared" si="0"/>
        <v>0</v>
      </c>
      <c r="H4" s="73">
        <f t="shared" si="0"/>
        <v>0</v>
      </c>
      <c r="I4" s="72">
        <f t="shared" si="0"/>
        <v>0</v>
      </c>
      <c r="J4" s="74">
        <f t="shared" si="0"/>
        <v>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0</v>
      </c>
      <c r="F5" s="100">
        <f t="shared" ref="F5:M5" si="1">SUM(F6:F7)</f>
        <v>0</v>
      </c>
      <c r="G5" s="100">
        <f t="shared" si="1"/>
        <v>0</v>
      </c>
      <c r="H5" s="101">
        <f t="shared" si="1"/>
        <v>0</v>
      </c>
      <c r="I5" s="100">
        <f t="shared" si="1"/>
        <v>0</v>
      </c>
      <c r="J5" s="102">
        <f t="shared" si="1"/>
        <v>0</v>
      </c>
      <c r="K5" s="100">
        <f t="shared" si="1"/>
        <v>0</v>
      </c>
      <c r="L5" s="100">
        <f t="shared" si="1"/>
        <v>0</v>
      </c>
      <c r="M5" s="100">
        <f t="shared" si="1"/>
        <v>0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0</v>
      </c>
      <c r="F6" s="79">
        <v>0</v>
      </c>
      <c r="G6" s="79">
        <v>0</v>
      </c>
      <c r="H6" s="80">
        <v>0</v>
      </c>
      <c r="I6" s="79">
        <v>0</v>
      </c>
      <c r="J6" s="81">
        <v>0</v>
      </c>
      <c r="K6" s="79">
        <v>0</v>
      </c>
      <c r="L6" s="79">
        <v>0</v>
      </c>
      <c r="M6" s="79">
        <v>0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0</v>
      </c>
      <c r="G7" s="93">
        <v>0</v>
      </c>
      <c r="H7" s="94">
        <v>0</v>
      </c>
      <c r="I7" s="93">
        <v>0</v>
      </c>
      <c r="J7" s="95">
        <v>0</v>
      </c>
      <c r="K7" s="93">
        <v>0</v>
      </c>
      <c r="L7" s="93">
        <v>0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0</v>
      </c>
      <c r="F8" s="100">
        <f t="shared" ref="F8:M8" si="2">SUM(F9:F46)</f>
        <v>0</v>
      </c>
      <c r="G8" s="100">
        <f t="shared" si="2"/>
        <v>0</v>
      </c>
      <c r="H8" s="101">
        <f t="shared" si="2"/>
        <v>0</v>
      </c>
      <c r="I8" s="100">
        <f t="shared" si="2"/>
        <v>0</v>
      </c>
      <c r="J8" s="102">
        <f t="shared" si="2"/>
        <v>0</v>
      </c>
      <c r="K8" s="100">
        <f t="shared" si="2"/>
        <v>0</v>
      </c>
      <c r="L8" s="100">
        <f t="shared" si="2"/>
        <v>0</v>
      </c>
      <c r="M8" s="100">
        <f t="shared" si="2"/>
        <v>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0</v>
      </c>
      <c r="F42" s="86">
        <v>0</v>
      </c>
      <c r="G42" s="86">
        <v>0</v>
      </c>
      <c r="H42" s="87">
        <v>0</v>
      </c>
      <c r="I42" s="86">
        <v>0</v>
      </c>
      <c r="J42" s="88">
        <v>0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11797</v>
      </c>
      <c r="F51" s="72">
        <f t="shared" ref="F51:M51" si="4">F52+F59+F62+F63+F64+F72+F73</f>
        <v>11474</v>
      </c>
      <c r="G51" s="72">
        <f t="shared" si="4"/>
        <v>12381</v>
      </c>
      <c r="H51" s="73">
        <f t="shared" si="4"/>
        <v>16000</v>
      </c>
      <c r="I51" s="72">
        <f t="shared" si="4"/>
        <v>16000</v>
      </c>
      <c r="J51" s="74">
        <f t="shared" si="4"/>
        <v>16000</v>
      </c>
      <c r="K51" s="72">
        <f t="shared" si="4"/>
        <v>18000</v>
      </c>
      <c r="L51" s="72">
        <f t="shared" si="4"/>
        <v>16864</v>
      </c>
      <c r="M51" s="72">
        <f t="shared" si="4"/>
        <v>17758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11797</v>
      </c>
      <c r="F72" s="86">
        <v>11474</v>
      </c>
      <c r="G72" s="86">
        <v>12381</v>
      </c>
      <c r="H72" s="87">
        <v>16000</v>
      </c>
      <c r="I72" s="86">
        <v>16000</v>
      </c>
      <c r="J72" s="88">
        <v>16000</v>
      </c>
      <c r="K72" s="86">
        <v>18000</v>
      </c>
      <c r="L72" s="86">
        <v>16864</v>
      </c>
      <c r="M72" s="86">
        <v>17758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0</v>
      </c>
      <c r="I73" s="86">
        <f t="shared" si="12"/>
        <v>0</v>
      </c>
      <c r="J73" s="88">
        <f t="shared" si="12"/>
        <v>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11797</v>
      </c>
      <c r="F92" s="46">
        <f t="shared" ref="F92:M92" si="16">F4+F51+F77+F90</f>
        <v>11474</v>
      </c>
      <c r="G92" s="46">
        <f t="shared" si="16"/>
        <v>12381</v>
      </c>
      <c r="H92" s="47">
        <f t="shared" si="16"/>
        <v>16000</v>
      </c>
      <c r="I92" s="46">
        <f t="shared" si="16"/>
        <v>16000</v>
      </c>
      <c r="J92" s="48">
        <f t="shared" si="16"/>
        <v>16000</v>
      </c>
      <c r="K92" s="46">
        <f t="shared" si="16"/>
        <v>18000</v>
      </c>
      <c r="L92" s="46">
        <f t="shared" si="16"/>
        <v>16864</v>
      </c>
      <c r="M92" s="46">
        <f t="shared" si="16"/>
        <v>17758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204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139189</v>
      </c>
      <c r="F4" s="72">
        <f t="shared" ref="F4:M4" si="0">F5+F8+F47</f>
        <v>152952</v>
      </c>
      <c r="G4" s="72">
        <f t="shared" si="0"/>
        <v>156391</v>
      </c>
      <c r="H4" s="73">
        <f t="shared" si="0"/>
        <v>176146</v>
      </c>
      <c r="I4" s="72">
        <f t="shared" si="0"/>
        <v>175586</v>
      </c>
      <c r="J4" s="74">
        <f t="shared" si="0"/>
        <v>175586</v>
      </c>
      <c r="K4" s="72">
        <f t="shared" si="0"/>
        <v>186521</v>
      </c>
      <c r="L4" s="72">
        <f t="shared" si="0"/>
        <v>199368</v>
      </c>
      <c r="M4" s="72">
        <f t="shared" si="0"/>
        <v>211459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132034</v>
      </c>
      <c r="F5" s="100">
        <f t="shared" ref="F5:M5" si="1">SUM(F6:F7)</f>
        <v>143989</v>
      </c>
      <c r="G5" s="100">
        <f t="shared" si="1"/>
        <v>152204</v>
      </c>
      <c r="H5" s="101">
        <f t="shared" si="1"/>
        <v>167469</v>
      </c>
      <c r="I5" s="100">
        <f t="shared" si="1"/>
        <v>166309</v>
      </c>
      <c r="J5" s="102">
        <f t="shared" si="1"/>
        <v>166309</v>
      </c>
      <c r="K5" s="100">
        <f t="shared" si="1"/>
        <v>179292</v>
      </c>
      <c r="L5" s="100">
        <f t="shared" si="1"/>
        <v>190745</v>
      </c>
      <c r="M5" s="100">
        <f t="shared" si="1"/>
        <v>202023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111783</v>
      </c>
      <c r="F6" s="79">
        <v>121683</v>
      </c>
      <c r="G6" s="79">
        <v>128755</v>
      </c>
      <c r="H6" s="80">
        <v>146847</v>
      </c>
      <c r="I6" s="79">
        <v>145687</v>
      </c>
      <c r="J6" s="81">
        <v>166309</v>
      </c>
      <c r="K6" s="79">
        <v>157639</v>
      </c>
      <c r="L6" s="79">
        <v>190745</v>
      </c>
      <c r="M6" s="79">
        <v>177991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20251</v>
      </c>
      <c r="F7" s="93">
        <v>22306</v>
      </c>
      <c r="G7" s="93">
        <v>23449</v>
      </c>
      <c r="H7" s="94">
        <v>20622</v>
      </c>
      <c r="I7" s="93">
        <v>20622</v>
      </c>
      <c r="J7" s="95">
        <v>0</v>
      </c>
      <c r="K7" s="93">
        <v>21653</v>
      </c>
      <c r="L7" s="93">
        <v>0</v>
      </c>
      <c r="M7" s="93">
        <v>24032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7155</v>
      </c>
      <c r="F8" s="100">
        <f t="shared" ref="F8:M8" si="2">SUM(F9:F46)</f>
        <v>8963</v>
      </c>
      <c r="G8" s="100">
        <f t="shared" si="2"/>
        <v>4187</v>
      </c>
      <c r="H8" s="101">
        <f t="shared" si="2"/>
        <v>8677</v>
      </c>
      <c r="I8" s="100">
        <f t="shared" si="2"/>
        <v>9277</v>
      </c>
      <c r="J8" s="102">
        <f t="shared" si="2"/>
        <v>9277</v>
      </c>
      <c r="K8" s="100">
        <f t="shared" si="2"/>
        <v>7229</v>
      </c>
      <c r="L8" s="100">
        <f t="shared" si="2"/>
        <v>8623</v>
      </c>
      <c r="M8" s="100">
        <f t="shared" si="2"/>
        <v>9436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320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9</v>
      </c>
      <c r="F14" s="86">
        <v>0</v>
      </c>
      <c r="G14" s="86">
        <v>4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773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149</v>
      </c>
      <c r="F17" s="86">
        <v>114</v>
      </c>
      <c r="G17" s="86">
        <v>377</v>
      </c>
      <c r="H17" s="87">
        <v>1796</v>
      </c>
      <c r="I17" s="86">
        <v>1796</v>
      </c>
      <c r="J17" s="88">
        <v>1796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6451</v>
      </c>
      <c r="F31" s="86">
        <v>4647</v>
      </c>
      <c r="G31" s="86">
        <v>1866</v>
      </c>
      <c r="H31" s="87">
        <v>6075</v>
      </c>
      <c r="I31" s="86">
        <v>6675</v>
      </c>
      <c r="J31" s="88">
        <v>4702</v>
      </c>
      <c r="K31" s="86">
        <v>6300</v>
      </c>
      <c r="L31" s="86">
        <v>6386</v>
      </c>
      <c r="M31" s="86">
        <v>7079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1057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11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260</v>
      </c>
      <c r="F38" s="86">
        <v>0</v>
      </c>
      <c r="G38" s="86">
        <v>7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75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2305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276</v>
      </c>
      <c r="F42" s="86">
        <v>1038</v>
      </c>
      <c r="G42" s="86">
        <v>474</v>
      </c>
      <c r="H42" s="87">
        <v>0</v>
      </c>
      <c r="I42" s="86">
        <v>400</v>
      </c>
      <c r="J42" s="88">
        <v>1361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10</v>
      </c>
      <c r="F43" s="86">
        <v>859</v>
      </c>
      <c r="G43" s="86">
        <v>291</v>
      </c>
      <c r="H43" s="87">
        <v>806</v>
      </c>
      <c r="I43" s="86">
        <v>406</v>
      </c>
      <c r="J43" s="88">
        <v>319</v>
      </c>
      <c r="K43" s="86">
        <v>929</v>
      </c>
      <c r="L43" s="86">
        <v>2237</v>
      </c>
      <c r="M43" s="86">
        <v>2357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0</v>
      </c>
      <c r="J44" s="88">
        <v>31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30628</v>
      </c>
      <c r="F51" s="72">
        <f t="shared" ref="F51:M51" si="4">F52+F59+F62+F63+F64+F72+F73</f>
        <v>38140</v>
      </c>
      <c r="G51" s="72">
        <f t="shared" si="4"/>
        <v>37270</v>
      </c>
      <c r="H51" s="73">
        <f t="shared" si="4"/>
        <v>31701</v>
      </c>
      <c r="I51" s="72">
        <f t="shared" si="4"/>
        <v>31975</v>
      </c>
      <c r="J51" s="74">
        <f t="shared" si="4"/>
        <v>31975</v>
      </c>
      <c r="K51" s="72">
        <f t="shared" si="4"/>
        <v>32840</v>
      </c>
      <c r="L51" s="72">
        <f t="shared" si="4"/>
        <v>34613</v>
      </c>
      <c r="M51" s="72">
        <f t="shared" si="4"/>
        <v>36447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30220</v>
      </c>
      <c r="F72" s="86">
        <v>37797</v>
      </c>
      <c r="G72" s="86">
        <v>36635</v>
      </c>
      <c r="H72" s="87">
        <v>31270</v>
      </c>
      <c r="I72" s="86">
        <v>31430</v>
      </c>
      <c r="J72" s="88">
        <v>31392</v>
      </c>
      <c r="K72" s="86">
        <v>32387</v>
      </c>
      <c r="L72" s="86">
        <v>34136</v>
      </c>
      <c r="M72" s="86">
        <v>35945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408</v>
      </c>
      <c r="F73" s="86">
        <f t="shared" ref="F73:M73" si="12">SUM(F74:F75)</f>
        <v>343</v>
      </c>
      <c r="G73" s="86">
        <f t="shared" si="12"/>
        <v>635</v>
      </c>
      <c r="H73" s="87">
        <f t="shared" si="12"/>
        <v>431</v>
      </c>
      <c r="I73" s="86">
        <f t="shared" si="12"/>
        <v>545</v>
      </c>
      <c r="J73" s="88">
        <f t="shared" si="12"/>
        <v>583</v>
      </c>
      <c r="K73" s="86">
        <f t="shared" si="12"/>
        <v>453</v>
      </c>
      <c r="L73" s="86">
        <f t="shared" si="12"/>
        <v>477</v>
      </c>
      <c r="M73" s="86">
        <f t="shared" si="12"/>
        <v>502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408</v>
      </c>
      <c r="F74" s="79">
        <v>343</v>
      </c>
      <c r="G74" s="79">
        <v>635</v>
      </c>
      <c r="H74" s="80">
        <v>431</v>
      </c>
      <c r="I74" s="79">
        <v>545</v>
      </c>
      <c r="J74" s="81">
        <v>583</v>
      </c>
      <c r="K74" s="79">
        <v>453</v>
      </c>
      <c r="L74" s="79">
        <v>477</v>
      </c>
      <c r="M74" s="79">
        <v>502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239</v>
      </c>
      <c r="F77" s="72">
        <f t="shared" ref="F77:M77" si="13">F78+F81+F84+F85+F86+F87+F88</f>
        <v>0</v>
      </c>
      <c r="G77" s="72">
        <f t="shared" si="13"/>
        <v>4369</v>
      </c>
      <c r="H77" s="73">
        <f t="shared" si="13"/>
        <v>4000</v>
      </c>
      <c r="I77" s="72">
        <f t="shared" si="13"/>
        <v>5000</v>
      </c>
      <c r="J77" s="74">
        <f t="shared" si="13"/>
        <v>5000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239</v>
      </c>
      <c r="F81" s="86">
        <f t="shared" ref="F81:M81" si="15">SUM(F82:F83)</f>
        <v>0</v>
      </c>
      <c r="G81" s="86">
        <f t="shared" si="15"/>
        <v>4369</v>
      </c>
      <c r="H81" s="87">
        <f t="shared" si="15"/>
        <v>4000</v>
      </c>
      <c r="I81" s="86">
        <f t="shared" si="15"/>
        <v>5000</v>
      </c>
      <c r="J81" s="88">
        <f t="shared" si="15"/>
        <v>5000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1000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239</v>
      </c>
      <c r="F83" s="93">
        <v>0</v>
      </c>
      <c r="G83" s="93">
        <v>4369</v>
      </c>
      <c r="H83" s="94">
        <v>4000</v>
      </c>
      <c r="I83" s="93">
        <v>4000</v>
      </c>
      <c r="J83" s="95">
        <v>5000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170056</v>
      </c>
      <c r="F92" s="46">
        <f t="shared" ref="F92:M92" si="16">F4+F51+F77+F90</f>
        <v>191092</v>
      </c>
      <c r="G92" s="46">
        <f t="shared" si="16"/>
        <v>198030</v>
      </c>
      <c r="H92" s="47">
        <f t="shared" si="16"/>
        <v>211847</v>
      </c>
      <c r="I92" s="46">
        <f t="shared" si="16"/>
        <v>212561</v>
      </c>
      <c r="J92" s="48">
        <f t="shared" si="16"/>
        <v>212561</v>
      </c>
      <c r="K92" s="46">
        <f t="shared" si="16"/>
        <v>219361</v>
      </c>
      <c r="L92" s="46">
        <f t="shared" si="16"/>
        <v>233981</v>
      </c>
      <c r="M92" s="46">
        <f t="shared" si="16"/>
        <v>247906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205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10701</v>
      </c>
      <c r="F4" s="72">
        <f t="shared" ref="F4:M4" si="0">F5+F8+F47</f>
        <v>9257</v>
      </c>
      <c r="G4" s="72">
        <f t="shared" si="0"/>
        <v>9574</v>
      </c>
      <c r="H4" s="73">
        <f t="shared" si="0"/>
        <v>16149</v>
      </c>
      <c r="I4" s="72">
        <f t="shared" si="0"/>
        <v>12949</v>
      </c>
      <c r="J4" s="74">
        <f t="shared" si="0"/>
        <v>12949</v>
      </c>
      <c r="K4" s="72">
        <f t="shared" si="0"/>
        <v>14682</v>
      </c>
      <c r="L4" s="72">
        <f t="shared" si="0"/>
        <v>16684</v>
      </c>
      <c r="M4" s="72">
        <f t="shared" si="0"/>
        <v>17667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10328</v>
      </c>
      <c r="F5" s="100">
        <f t="shared" ref="F5:M5" si="1">SUM(F6:F7)</f>
        <v>8732</v>
      </c>
      <c r="G5" s="100">
        <f t="shared" si="1"/>
        <v>8885</v>
      </c>
      <c r="H5" s="101">
        <f t="shared" si="1"/>
        <v>10644</v>
      </c>
      <c r="I5" s="100">
        <f t="shared" si="1"/>
        <v>10944</v>
      </c>
      <c r="J5" s="102">
        <f t="shared" si="1"/>
        <v>10944</v>
      </c>
      <c r="K5" s="100">
        <f t="shared" si="1"/>
        <v>11629</v>
      </c>
      <c r="L5" s="100">
        <f t="shared" si="1"/>
        <v>12350</v>
      </c>
      <c r="M5" s="100">
        <f t="shared" si="1"/>
        <v>13103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8873</v>
      </c>
      <c r="F6" s="79">
        <v>7584</v>
      </c>
      <c r="G6" s="79">
        <v>7685</v>
      </c>
      <c r="H6" s="80">
        <v>10237</v>
      </c>
      <c r="I6" s="79">
        <v>10537</v>
      </c>
      <c r="J6" s="81">
        <v>10944</v>
      </c>
      <c r="K6" s="79">
        <v>11202</v>
      </c>
      <c r="L6" s="79">
        <v>11896</v>
      </c>
      <c r="M6" s="79">
        <v>12629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1455</v>
      </c>
      <c r="F7" s="93">
        <v>1148</v>
      </c>
      <c r="G7" s="93">
        <v>1200</v>
      </c>
      <c r="H7" s="94">
        <v>407</v>
      </c>
      <c r="I7" s="93">
        <v>407</v>
      </c>
      <c r="J7" s="95">
        <v>0</v>
      </c>
      <c r="K7" s="93">
        <v>427</v>
      </c>
      <c r="L7" s="93">
        <v>454</v>
      </c>
      <c r="M7" s="93">
        <v>474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373</v>
      </c>
      <c r="F8" s="100">
        <f t="shared" ref="F8:M8" si="2">SUM(F9:F46)</f>
        <v>525</v>
      </c>
      <c r="G8" s="100">
        <f t="shared" si="2"/>
        <v>689</v>
      </c>
      <c r="H8" s="101">
        <f t="shared" si="2"/>
        <v>5505</v>
      </c>
      <c r="I8" s="100">
        <f t="shared" si="2"/>
        <v>2005</v>
      </c>
      <c r="J8" s="102">
        <f t="shared" si="2"/>
        <v>2005</v>
      </c>
      <c r="K8" s="100">
        <f t="shared" si="2"/>
        <v>3053</v>
      </c>
      <c r="L8" s="100">
        <f t="shared" si="2"/>
        <v>4334</v>
      </c>
      <c r="M8" s="100">
        <f t="shared" si="2"/>
        <v>4564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1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969</v>
      </c>
      <c r="I17" s="86">
        <v>969</v>
      </c>
      <c r="J17" s="88">
        <v>969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2000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373</v>
      </c>
      <c r="F42" s="86">
        <v>0</v>
      </c>
      <c r="G42" s="86">
        <v>650</v>
      </c>
      <c r="H42" s="87">
        <v>176</v>
      </c>
      <c r="I42" s="86">
        <v>323</v>
      </c>
      <c r="J42" s="88">
        <v>901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484</v>
      </c>
      <c r="G43" s="86">
        <v>38</v>
      </c>
      <c r="H43" s="87">
        <v>2360</v>
      </c>
      <c r="I43" s="86">
        <v>700</v>
      </c>
      <c r="J43" s="88">
        <v>109</v>
      </c>
      <c r="K43" s="86">
        <v>3053</v>
      </c>
      <c r="L43" s="86">
        <v>4334</v>
      </c>
      <c r="M43" s="86">
        <v>4564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41</v>
      </c>
      <c r="G44" s="86">
        <v>0</v>
      </c>
      <c r="H44" s="87">
        <v>0</v>
      </c>
      <c r="I44" s="86">
        <v>13</v>
      </c>
      <c r="J44" s="88">
        <v>26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318529</v>
      </c>
      <c r="F51" s="72">
        <f t="shared" ref="F51:M51" si="4">F52+F59+F62+F63+F64+F72+F73</f>
        <v>383989</v>
      </c>
      <c r="G51" s="72">
        <f t="shared" si="4"/>
        <v>451350</v>
      </c>
      <c r="H51" s="73">
        <f t="shared" si="4"/>
        <v>228670</v>
      </c>
      <c r="I51" s="72">
        <f t="shared" si="4"/>
        <v>229287</v>
      </c>
      <c r="J51" s="74">
        <f t="shared" si="4"/>
        <v>229287</v>
      </c>
      <c r="K51" s="72">
        <f t="shared" si="4"/>
        <v>228639</v>
      </c>
      <c r="L51" s="72">
        <f t="shared" si="4"/>
        <v>243404</v>
      </c>
      <c r="M51" s="72">
        <f t="shared" si="4"/>
        <v>273037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318529</v>
      </c>
      <c r="F72" s="86">
        <v>383424</v>
      </c>
      <c r="G72" s="86">
        <v>451350</v>
      </c>
      <c r="H72" s="87">
        <v>228670</v>
      </c>
      <c r="I72" s="86">
        <v>229287</v>
      </c>
      <c r="J72" s="88">
        <v>229287</v>
      </c>
      <c r="K72" s="86">
        <v>228639</v>
      </c>
      <c r="L72" s="86">
        <v>243404</v>
      </c>
      <c r="M72" s="86">
        <v>273037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565</v>
      </c>
      <c r="G73" s="86">
        <f t="shared" si="12"/>
        <v>0</v>
      </c>
      <c r="H73" s="87">
        <f t="shared" si="12"/>
        <v>0</v>
      </c>
      <c r="I73" s="86">
        <f t="shared" si="12"/>
        <v>0</v>
      </c>
      <c r="J73" s="88">
        <f t="shared" si="12"/>
        <v>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565</v>
      </c>
      <c r="G74" s="79">
        <v>0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329230</v>
      </c>
      <c r="F92" s="46">
        <f t="shared" ref="F92:M92" si="16">F4+F51+F77+F90</f>
        <v>393246</v>
      </c>
      <c r="G92" s="46">
        <f t="shared" si="16"/>
        <v>460924</v>
      </c>
      <c r="H92" s="47">
        <f t="shared" si="16"/>
        <v>244819</v>
      </c>
      <c r="I92" s="46">
        <f t="shared" si="16"/>
        <v>242236</v>
      </c>
      <c r="J92" s="48">
        <f t="shared" si="16"/>
        <v>242236</v>
      </c>
      <c r="K92" s="46">
        <f t="shared" si="16"/>
        <v>243321</v>
      </c>
      <c r="L92" s="46">
        <f t="shared" si="16"/>
        <v>260088</v>
      </c>
      <c r="M92" s="46">
        <f t="shared" si="16"/>
        <v>290704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206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99963</v>
      </c>
      <c r="F4" s="72">
        <f t="shared" ref="F4:M4" si="0">F5+F8+F47</f>
        <v>110771</v>
      </c>
      <c r="G4" s="72">
        <f t="shared" si="0"/>
        <v>131826</v>
      </c>
      <c r="H4" s="73">
        <f t="shared" si="0"/>
        <v>133589</v>
      </c>
      <c r="I4" s="72">
        <f t="shared" si="0"/>
        <v>133589</v>
      </c>
      <c r="J4" s="74">
        <f t="shared" si="0"/>
        <v>133589</v>
      </c>
      <c r="K4" s="72">
        <f t="shared" si="0"/>
        <v>140042</v>
      </c>
      <c r="L4" s="72">
        <f t="shared" si="0"/>
        <v>150239</v>
      </c>
      <c r="M4" s="72">
        <f t="shared" si="0"/>
        <v>159342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92404</v>
      </c>
      <c r="F5" s="100">
        <f t="shared" ref="F5:M5" si="1">SUM(F6:F7)</f>
        <v>107358</v>
      </c>
      <c r="G5" s="100">
        <f t="shared" si="1"/>
        <v>121929</v>
      </c>
      <c r="H5" s="101">
        <f t="shared" si="1"/>
        <v>126135</v>
      </c>
      <c r="I5" s="100">
        <f t="shared" si="1"/>
        <v>125435</v>
      </c>
      <c r="J5" s="102">
        <f t="shared" si="1"/>
        <v>125435</v>
      </c>
      <c r="K5" s="100">
        <f t="shared" si="1"/>
        <v>134174</v>
      </c>
      <c r="L5" s="100">
        <f t="shared" si="1"/>
        <v>142493</v>
      </c>
      <c r="M5" s="100">
        <f t="shared" si="1"/>
        <v>151185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84572</v>
      </c>
      <c r="F6" s="79">
        <v>98220</v>
      </c>
      <c r="G6" s="79">
        <v>110415</v>
      </c>
      <c r="H6" s="80">
        <v>123663</v>
      </c>
      <c r="I6" s="79">
        <v>122963</v>
      </c>
      <c r="J6" s="81">
        <v>125435</v>
      </c>
      <c r="K6" s="79">
        <v>131578</v>
      </c>
      <c r="L6" s="79">
        <v>139731</v>
      </c>
      <c r="M6" s="79">
        <v>148304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7832</v>
      </c>
      <c r="F7" s="93">
        <v>9138</v>
      </c>
      <c r="G7" s="93">
        <v>11514</v>
      </c>
      <c r="H7" s="94">
        <v>2472</v>
      </c>
      <c r="I7" s="93">
        <v>2472</v>
      </c>
      <c r="J7" s="95">
        <v>0</v>
      </c>
      <c r="K7" s="93">
        <v>2596</v>
      </c>
      <c r="L7" s="93">
        <v>2762</v>
      </c>
      <c r="M7" s="93">
        <v>2881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7559</v>
      </c>
      <c r="F8" s="100">
        <f t="shared" ref="F8:M8" si="2">SUM(F9:F46)</f>
        <v>3413</v>
      </c>
      <c r="G8" s="100">
        <f t="shared" si="2"/>
        <v>9897</v>
      </c>
      <c r="H8" s="101">
        <f t="shared" si="2"/>
        <v>7454</v>
      </c>
      <c r="I8" s="100">
        <f t="shared" si="2"/>
        <v>8154</v>
      </c>
      <c r="J8" s="102">
        <f t="shared" si="2"/>
        <v>8154</v>
      </c>
      <c r="K8" s="100">
        <f t="shared" si="2"/>
        <v>5868</v>
      </c>
      <c r="L8" s="100">
        <f t="shared" si="2"/>
        <v>7746</v>
      </c>
      <c r="M8" s="100">
        <f t="shared" si="2"/>
        <v>8157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8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248</v>
      </c>
      <c r="F14" s="86">
        <v>330</v>
      </c>
      <c r="G14" s="86">
        <v>243</v>
      </c>
      <c r="H14" s="87">
        <v>0</v>
      </c>
      <c r="I14" s="86">
        <v>0</v>
      </c>
      <c r="J14" s="88">
        <v>55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11</v>
      </c>
      <c r="G15" s="86">
        <v>25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646</v>
      </c>
      <c r="F17" s="86">
        <v>497</v>
      </c>
      <c r="G17" s="86">
        <v>198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84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5694</v>
      </c>
      <c r="F31" s="86">
        <v>84</v>
      </c>
      <c r="G31" s="86">
        <v>3362</v>
      </c>
      <c r="H31" s="87">
        <v>4910</v>
      </c>
      <c r="I31" s="86">
        <v>4910</v>
      </c>
      <c r="J31" s="88">
        <v>4771</v>
      </c>
      <c r="K31" s="86">
        <v>5155</v>
      </c>
      <c r="L31" s="86">
        <v>5433</v>
      </c>
      <c r="M31" s="86">
        <v>5721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550</v>
      </c>
      <c r="F38" s="86">
        <v>1310</v>
      </c>
      <c r="G38" s="86">
        <v>3060</v>
      </c>
      <c r="H38" s="87">
        <v>0</v>
      </c>
      <c r="I38" s="86">
        <v>700</v>
      </c>
      <c r="J38" s="88">
        <v>700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421</v>
      </c>
      <c r="F42" s="86">
        <v>935</v>
      </c>
      <c r="G42" s="86">
        <v>2485</v>
      </c>
      <c r="H42" s="87">
        <v>910</v>
      </c>
      <c r="I42" s="86">
        <v>1119</v>
      </c>
      <c r="J42" s="88">
        <v>1082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213</v>
      </c>
      <c r="G43" s="86">
        <v>500</v>
      </c>
      <c r="H43" s="87">
        <v>1634</v>
      </c>
      <c r="I43" s="86">
        <v>1425</v>
      </c>
      <c r="J43" s="88">
        <v>652</v>
      </c>
      <c r="K43" s="86">
        <v>713</v>
      </c>
      <c r="L43" s="86">
        <v>2313</v>
      </c>
      <c r="M43" s="86">
        <v>2436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10</v>
      </c>
      <c r="G44" s="86">
        <v>24</v>
      </c>
      <c r="H44" s="87">
        <v>0</v>
      </c>
      <c r="I44" s="86">
        <v>0</v>
      </c>
      <c r="J44" s="88">
        <v>810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15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0</v>
      </c>
      <c r="F51" s="72">
        <f t="shared" ref="F51:M51" si="4">F52+F59+F62+F63+F64+F72+F73</f>
        <v>1129</v>
      </c>
      <c r="G51" s="72">
        <f t="shared" si="4"/>
        <v>5605</v>
      </c>
      <c r="H51" s="73">
        <f t="shared" si="4"/>
        <v>5107</v>
      </c>
      <c r="I51" s="72">
        <f t="shared" si="4"/>
        <v>5002</v>
      </c>
      <c r="J51" s="74">
        <f t="shared" si="4"/>
        <v>5002</v>
      </c>
      <c r="K51" s="72">
        <f t="shared" si="4"/>
        <v>6000</v>
      </c>
      <c r="L51" s="72">
        <f t="shared" si="4"/>
        <v>6324</v>
      </c>
      <c r="M51" s="72">
        <f t="shared" si="4"/>
        <v>6659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1129</v>
      </c>
      <c r="G72" s="86">
        <v>5605</v>
      </c>
      <c r="H72" s="87">
        <v>4998</v>
      </c>
      <c r="I72" s="86">
        <v>4893</v>
      </c>
      <c r="J72" s="88">
        <v>4998</v>
      </c>
      <c r="K72" s="86">
        <v>5886</v>
      </c>
      <c r="L72" s="86">
        <v>6204</v>
      </c>
      <c r="M72" s="86">
        <v>6533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109</v>
      </c>
      <c r="I73" s="86">
        <f t="shared" si="12"/>
        <v>109</v>
      </c>
      <c r="J73" s="88">
        <f t="shared" si="12"/>
        <v>4</v>
      </c>
      <c r="K73" s="86">
        <f t="shared" si="12"/>
        <v>114</v>
      </c>
      <c r="L73" s="86">
        <f t="shared" si="12"/>
        <v>120</v>
      </c>
      <c r="M73" s="86">
        <f t="shared" si="12"/>
        <v>126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109</v>
      </c>
      <c r="I74" s="79">
        <v>109</v>
      </c>
      <c r="J74" s="81">
        <v>4</v>
      </c>
      <c r="K74" s="79">
        <v>114</v>
      </c>
      <c r="L74" s="79">
        <v>120</v>
      </c>
      <c r="M74" s="79">
        <v>126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99963</v>
      </c>
      <c r="F92" s="46">
        <f t="shared" ref="F92:M92" si="16">F4+F51+F77+F90</f>
        <v>111900</v>
      </c>
      <c r="G92" s="46">
        <f t="shared" si="16"/>
        <v>137431</v>
      </c>
      <c r="H92" s="47">
        <f t="shared" si="16"/>
        <v>138696</v>
      </c>
      <c r="I92" s="46">
        <f t="shared" si="16"/>
        <v>138591</v>
      </c>
      <c r="J92" s="48">
        <f t="shared" si="16"/>
        <v>138591</v>
      </c>
      <c r="K92" s="46">
        <f t="shared" si="16"/>
        <v>146042</v>
      </c>
      <c r="L92" s="46">
        <f t="shared" si="16"/>
        <v>156563</v>
      </c>
      <c r="M92" s="46">
        <f t="shared" si="16"/>
        <v>166001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66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10417873</v>
      </c>
      <c r="D4" s="20">
        <f t="shared" ref="D4:K4" si="0">SUM(D5:D7)</f>
        <v>11514161</v>
      </c>
      <c r="E4" s="20">
        <f t="shared" si="0"/>
        <v>12695498</v>
      </c>
      <c r="F4" s="21">
        <f t="shared" si="0"/>
        <v>13413385</v>
      </c>
      <c r="G4" s="20">
        <f t="shared" si="0"/>
        <v>13545448</v>
      </c>
      <c r="H4" s="22">
        <f t="shared" si="0"/>
        <v>13539445</v>
      </c>
      <c r="I4" s="20">
        <f t="shared" si="0"/>
        <v>14203403</v>
      </c>
      <c r="J4" s="20">
        <f t="shared" si="0"/>
        <v>15175118</v>
      </c>
      <c r="K4" s="20">
        <f t="shared" si="0"/>
        <v>16011003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9251784</v>
      </c>
      <c r="D5" s="28">
        <v>10235116</v>
      </c>
      <c r="E5" s="28">
        <v>11042338</v>
      </c>
      <c r="F5" s="27">
        <v>11939540</v>
      </c>
      <c r="G5" s="28">
        <v>11889952</v>
      </c>
      <c r="H5" s="29">
        <v>11865748</v>
      </c>
      <c r="I5" s="28">
        <v>12733191</v>
      </c>
      <c r="J5" s="28">
        <v>13522965</v>
      </c>
      <c r="K5" s="29">
        <v>14336427</v>
      </c>
      <c r="AA5" s="30">
        <v>2</v>
      </c>
    </row>
    <row r="6" spans="1:27" s="14" customFormat="1" ht="12.75" customHeight="1" x14ac:dyDescent="0.25">
      <c r="A6" s="31"/>
      <c r="B6" s="26" t="s">
        <v>9</v>
      </c>
      <c r="C6" s="32">
        <v>1166089</v>
      </c>
      <c r="D6" s="33">
        <v>1278142</v>
      </c>
      <c r="E6" s="33">
        <v>1653160</v>
      </c>
      <c r="F6" s="32">
        <v>1473845</v>
      </c>
      <c r="G6" s="33">
        <v>1655496</v>
      </c>
      <c r="H6" s="34">
        <v>1673697</v>
      </c>
      <c r="I6" s="33">
        <v>1470212</v>
      </c>
      <c r="J6" s="33">
        <v>1652153</v>
      </c>
      <c r="K6" s="34">
        <v>1674576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903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758108</v>
      </c>
      <c r="D8" s="20">
        <f t="shared" ref="D8:K8" si="1">SUM(D9:D15)</f>
        <v>872598</v>
      </c>
      <c r="E8" s="20">
        <f t="shared" si="1"/>
        <v>1014537</v>
      </c>
      <c r="F8" s="21">
        <f t="shared" si="1"/>
        <v>873680</v>
      </c>
      <c r="G8" s="20">
        <f t="shared" si="1"/>
        <v>852093</v>
      </c>
      <c r="H8" s="22">
        <f t="shared" si="1"/>
        <v>861599</v>
      </c>
      <c r="I8" s="20">
        <f t="shared" si="1"/>
        <v>974991</v>
      </c>
      <c r="J8" s="20">
        <f t="shared" si="1"/>
        <v>983825</v>
      </c>
      <c r="K8" s="20">
        <f t="shared" si="1"/>
        <v>1053035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60</v>
      </c>
      <c r="E9" s="28">
        <v>148</v>
      </c>
      <c r="F9" s="27">
        <v>0</v>
      </c>
      <c r="G9" s="28">
        <v>0</v>
      </c>
      <c r="H9" s="29">
        <v>0</v>
      </c>
      <c r="I9" s="28">
        <v>2880</v>
      </c>
      <c r="J9" s="28">
        <v>3036</v>
      </c>
      <c r="K9" s="29">
        <v>3197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4558</v>
      </c>
      <c r="D10" s="33">
        <v>4751</v>
      </c>
      <c r="E10" s="33">
        <v>8180</v>
      </c>
      <c r="F10" s="32">
        <v>3803</v>
      </c>
      <c r="G10" s="33">
        <v>3803</v>
      </c>
      <c r="H10" s="34">
        <v>3803</v>
      </c>
      <c r="I10" s="33">
        <v>28508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726439</v>
      </c>
      <c r="D14" s="33">
        <v>823485</v>
      </c>
      <c r="E14" s="33">
        <v>951477</v>
      </c>
      <c r="F14" s="32">
        <v>836599</v>
      </c>
      <c r="G14" s="33">
        <v>806390</v>
      </c>
      <c r="H14" s="34">
        <v>817450</v>
      </c>
      <c r="I14" s="33">
        <v>891367</v>
      </c>
      <c r="J14" s="33">
        <v>925733</v>
      </c>
      <c r="K14" s="34">
        <v>991866</v>
      </c>
    </row>
    <row r="15" spans="1:27" s="14" customFormat="1" ht="12.75" customHeight="1" x14ac:dyDescent="0.25">
      <c r="A15" s="25"/>
      <c r="B15" s="26" t="s">
        <v>20</v>
      </c>
      <c r="C15" s="35">
        <v>27111</v>
      </c>
      <c r="D15" s="36">
        <v>44302</v>
      </c>
      <c r="E15" s="36">
        <v>54732</v>
      </c>
      <c r="F15" s="35">
        <v>33278</v>
      </c>
      <c r="G15" s="36">
        <v>41900</v>
      </c>
      <c r="H15" s="37">
        <v>40346</v>
      </c>
      <c r="I15" s="36">
        <v>52236</v>
      </c>
      <c r="J15" s="36">
        <v>55056</v>
      </c>
      <c r="K15" s="37">
        <v>57972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422165</v>
      </c>
      <c r="D16" s="20">
        <f t="shared" ref="D16:K16" si="2">SUM(D17:D23)</f>
        <v>637443</v>
      </c>
      <c r="E16" s="20">
        <f t="shared" si="2"/>
        <v>645989</v>
      </c>
      <c r="F16" s="21">
        <f t="shared" si="2"/>
        <v>609891</v>
      </c>
      <c r="G16" s="20">
        <f t="shared" si="2"/>
        <v>705356</v>
      </c>
      <c r="H16" s="22">
        <f t="shared" si="2"/>
        <v>764075</v>
      </c>
      <c r="I16" s="20">
        <f t="shared" si="2"/>
        <v>924437</v>
      </c>
      <c r="J16" s="20">
        <f t="shared" si="2"/>
        <v>1309845</v>
      </c>
      <c r="K16" s="20">
        <f t="shared" si="2"/>
        <v>864557</v>
      </c>
    </row>
    <row r="17" spans="1:11" s="14" customFormat="1" ht="12.75" customHeight="1" x14ac:dyDescent="0.25">
      <c r="A17" s="25"/>
      <c r="B17" s="26" t="s">
        <v>22</v>
      </c>
      <c r="C17" s="27">
        <v>413938</v>
      </c>
      <c r="D17" s="28">
        <v>620071</v>
      </c>
      <c r="E17" s="28">
        <v>617267</v>
      </c>
      <c r="F17" s="27">
        <v>585755</v>
      </c>
      <c r="G17" s="28">
        <v>691121</v>
      </c>
      <c r="H17" s="29">
        <v>749922</v>
      </c>
      <c r="I17" s="28">
        <v>896805</v>
      </c>
      <c r="J17" s="28">
        <v>1299631</v>
      </c>
      <c r="K17" s="29">
        <v>853800</v>
      </c>
    </row>
    <row r="18" spans="1:11" s="14" customFormat="1" ht="12.75" customHeight="1" x14ac:dyDescent="0.25">
      <c r="A18" s="25"/>
      <c r="B18" s="26" t="s">
        <v>23</v>
      </c>
      <c r="C18" s="32">
        <v>8227</v>
      </c>
      <c r="D18" s="33">
        <v>17372</v>
      </c>
      <c r="E18" s="33">
        <v>28706</v>
      </c>
      <c r="F18" s="32">
        <v>24136</v>
      </c>
      <c r="G18" s="33">
        <v>14235</v>
      </c>
      <c r="H18" s="34">
        <v>11645</v>
      </c>
      <c r="I18" s="33">
        <v>27632</v>
      </c>
      <c r="J18" s="33">
        <v>10214</v>
      </c>
      <c r="K18" s="34">
        <v>10757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16</v>
      </c>
      <c r="F23" s="35">
        <v>0</v>
      </c>
      <c r="G23" s="36">
        <v>0</v>
      </c>
      <c r="H23" s="37">
        <v>2508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11598146</v>
      </c>
      <c r="D26" s="46">
        <f t="shared" ref="D26:K26" si="3">+D4+D8+D16+D24</f>
        <v>13024202</v>
      </c>
      <c r="E26" s="46">
        <f t="shared" si="3"/>
        <v>14356024</v>
      </c>
      <c r="F26" s="47">
        <f t="shared" si="3"/>
        <v>14896956</v>
      </c>
      <c r="G26" s="46">
        <f t="shared" si="3"/>
        <v>15102897</v>
      </c>
      <c r="H26" s="48">
        <f t="shared" si="3"/>
        <v>15165119</v>
      </c>
      <c r="I26" s="46">
        <f t="shared" si="3"/>
        <v>16102831</v>
      </c>
      <c r="J26" s="46">
        <f t="shared" si="3"/>
        <v>17468788</v>
      </c>
      <c r="K26" s="46">
        <f t="shared" si="3"/>
        <v>17928595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207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101501</v>
      </c>
      <c r="F4" s="72">
        <f t="shared" ref="F4:M4" si="0">F5+F8+F47</f>
        <v>141680</v>
      </c>
      <c r="G4" s="72">
        <f t="shared" si="0"/>
        <v>153835</v>
      </c>
      <c r="H4" s="73">
        <f t="shared" si="0"/>
        <v>170248</v>
      </c>
      <c r="I4" s="72">
        <f t="shared" si="0"/>
        <v>170248</v>
      </c>
      <c r="J4" s="74">
        <f t="shared" si="0"/>
        <v>170233</v>
      </c>
      <c r="K4" s="72">
        <f t="shared" si="0"/>
        <v>177450</v>
      </c>
      <c r="L4" s="72">
        <f t="shared" si="0"/>
        <v>190434</v>
      </c>
      <c r="M4" s="72">
        <f t="shared" si="0"/>
        <v>201757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95350</v>
      </c>
      <c r="F5" s="100">
        <f t="shared" ref="F5:M5" si="1">SUM(F6:F7)</f>
        <v>130672</v>
      </c>
      <c r="G5" s="100">
        <f t="shared" si="1"/>
        <v>135277</v>
      </c>
      <c r="H5" s="101">
        <f t="shared" si="1"/>
        <v>140175</v>
      </c>
      <c r="I5" s="100">
        <f t="shared" si="1"/>
        <v>140175</v>
      </c>
      <c r="J5" s="102">
        <f t="shared" si="1"/>
        <v>140175</v>
      </c>
      <c r="K5" s="100">
        <f t="shared" si="1"/>
        <v>144972</v>
      </c>
      <c r="L5" s="100">
        <f t="shared" si="1"/>
        <v>153961</v>
      </c>
      <c r="M5" s="100">
        <f t="shared" si="1"/>
        <v>163352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93265</v>
      </c>
      <c r="F6" s="79">
        <v>128807</v>
      </c>
      <c r="G6" s="79">
        <v>133562</v>
      </c>
      <c r="H6" s="80">
        <v>127677</v>
      </c>
      <c r="I6" s="79">
        <v>127677</v>
      </c>
      <c r="J6" s="81">
        <v>140175</v>
      </c>
      <c r="K6" s="79">
        <v>131849</v>
      </c>
      <c r="L6" s="79">
        <v>139998</v>
      </c>
      <c r="M6" s="79">
        <v>148787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2085</v>
      </c>
      <c r="F7" s="93">
        <v>1865</v>
      </c>
      <c r="G7" s="93">
        <v>1715</v>
      </c>
      <c r="H7" s="94">
        <v>12498</v>
      </c>
      <c r="I7" s="93">
        <v>12498</v>
      </c>
      <c r="J7" s="95">
        <v>0</v>
      </c>
      <c r="K7" s="93">
        <v>13123</v>
      </c>
      <c r="L7" s="93">
        <v>13963</v>
      </c>
      <c r="M7" s="93">
        <v>14565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6151</v>
      </c>
      <c r="F8" s="100">
        <f t="shared" ref="F8:M8" si="2">SUM(F9:F46)</f>
        <v>11008</v>
      </c>
      <c r="G8" s="100">
        <f t="shared" si="2"/>
        <v>18558</v>
      </c>
      <c r="H8" s="101">
        <f t="shared" si="2"/>
        <v>30073</v>
      </c>
      <c r="I8" s="100">
        <f t="shared" si="2"/>
        <v>30073</v>
      </c>
      <c r="J8" s="102">
        <f t="shared" si="2"/>
        <v>30058</v>
      </c>
      <c r="K8" s="100">
        <f t="shared" si="2"/>
        <v>32478</v>
      </c>
      <c r="L8" s="100">
        <f t="shared" si="2"/>
        <v>36473</v>
      </c>
      <c r="M8" s="100">
        <f t="shared" si="2"/>
        <v>38405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42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481</v>
      </c>
      <c r="G10" s="86">
        <v>84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71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141</v>
      </c>
      <c r="F14" s="86">
        <v>558</v>
      </c>
      <c r="G14" s="86">
        <v>45</v>
      </c>
      <c r="H14" s="87">
        <v>0</v>
      </c>
      <c r="I14" s="86">
        <v>12</v>
      </c>
      <c r="J14" s="88">
        <v>12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3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4637</v>
      </c>
      <c r="F31" s="86">
        <v>461</v>
      </c>
      <c r="G31" s="86">
        <v>8736</v>
      </c>
      <c r="H31" s="87">
        <v>27031</v>
      </c>
      <c r="I31" s="86">
        <v>26031</v>
      </c>
      <c r="J31" s="88">
        <v>26016</v>
      </c>
      <c r="K31" s="86">
        <v>28382</v>
      </c>
      <c r="L31" s="86">
        <v>29914</v>
      </c>
      <c r="M31" s="86">
        <v>31499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20</v>
      </c>
      <c r="F38" s="86">
        <v>57</v>
      </c>
      <c r="G38" s="86">
        <v>4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1353</v>
      </c>
      <c r="F42" s="86">
        <v>252</v>
      </c>
      <c r="G42" s="86">
        <v>1029</v>
      </c>
      <c r="H42" s="87">
        <v>0</v>
      </c>
      <c r="I42" s="86">
        <v>112</v>
      </c>
      <c r="J42" s="88">
        <v>216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9125</v>
      </c>
      <c r="G43" s="86">
        <v>8591</v>
      </c>
      <c r="H43" s="87">
        <v>3042</v>
      </c>
      <c r="I43" s="86">
        <v>3918</v>
      </c>
      <c r="J43" s="88">
        <v>3814</v>
      </c>
      <c r="K43" s="86">
        <v>4096</v>
      </c>
      <c r="L43" s="86">
        <v>6559</v>
      </c>
      <c r="M43" s="86">
        <v>6906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27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10597</v>
      </c>
      <c r="F51" s="72">
        <f t="shared" ref="F51:M51" si="4">F52+F59+F62+F63+F64+F72+F73</f>
        <v>13284</v>
      </c>
      <c r="G51" s="72">
        <f t="shared" si="4"/>
        <v>23863</v>
      </c>
      <c r="H51" s="73">
        <f t="shared" si="4"/>
        <v>8229</v>
      </c>
      <c r="I51" s="72">
        <f t="shared" si="4"/>
        <v>26026</v>
      </c>
      <c r="J51" s="74">
        <f t="shared" si="4"/>
        <v>26026</v>
      </c>
      <c r="K51" s="72">
        <f t="shared" si="4"/>
        <v>14952</v>
      </c>
      <c r="L51" s="72">
        <f t="shared" si="4"/>
        <v>9102</v>
      </c>
      <c r="M51" s="72">
        <f t="shared" si="4"/>
        <v>9589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10577</v>
      </c>
      <c r="F72" s="86">
        <v>13165</v>
      </c>
      <c r="G72" s="86">
        <v>23693</v>
      </c>
      <c r="H72" s="87">
        <v>8229</v>
      </c>
      <c r="I72" s="86">
        <v>26026</v>
      </c>
      <c r="J72" s="88">
        <v>25584</v>
      </c>
      <c r="K72" s="86">
        <v>14952</v>
      </c>
      <c r="L72" s="86">
        <v>9102</v>
      </c>
      <c r="M72" s="86">
        <v>9589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20</v>
      </c>
      <c r="F73" s="86">
        <f t="shared" ref="F73:M73" si="12">SUM(F74:F75)</f>
        <v>119</v>
      </c>
      <c r="G73" s="86">
        <f t="shared" si="12"/>
        <v>170</v>
      </c>
      <c r="H73" s="87">
        <f t="shared" si="12"/>
        <v>0</v>
      </c>
      <c r="I73" s="86">
        <f t="shared" si="12"/>
        <v>0</v>
      </c>
      <c r="J73" s="88">
        <f t="shared" si="12"/>
        <v>442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20</v>
      </c>
      <c r="F74" s="79">
        <v>119</v>
      </c>
      <c r="G74" s="79">
        <v>170</v>
      </c>
      <c r="H74" s="80">
        <v>0</v>
      </c>
      <c r="I74" s="79">
        <v>0</v>
      </c>
      <c r="J74" s="81">
        <v>442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88</v>
      </c>
      <c r="H77" s="73">
        <f t="shared" si="13"/>
        <v>0</v>
      </c>
      <c r="I77" s="72">
        <f t="shared" si="13"/>
        <v>0</v>
      </c>
      <c r="J77" s="74">
        <f t="shared" si="13"/>
        <v>15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15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15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88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88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112098</v>
      </c>
      <c r="F92" s="46">
        <f t="shared" ref="F92:M92" si="16">F4+F51+F77+F90</f>
        <v>154964</v>
      </c>
      <c r="G92" s="46">
        <f t="shared" si="16"/>
        <v>177786</v>
      </c>
      <c r="H92" s="47">
        <f t="shared" si="16"/>
        <v>178477</v>
      </c>
      <c r="I92" s="46">
        <f t="shared" si="16"/>
        <v>196274</v>
      </c>
      <c r="J92" s="48">
        <f t="shared" si="16"/>
        <v>196274</v>
      </c>
      <c r="K92" s="46">
        <f t="shared" si="16"/>
        <v>192402</v>
      </c>
      <c r="L92" s="46">
        <f t="shared" si="16"/>
        <v>199536</v>
      </c>
      <c r="M92" s="46">
        <f t="shared" si="16"/>
        <v>211346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208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56708</v>
      </c>
      <c r="F4" s="72">
        <f t="shared" ref="F4:M4" si="0">F5+F8+F47</f>
        <v>0</v>
      </c>
      <c r="G4" s="72">
        <f t="shared" si="0"/>
        <v>30683</v>
      </c>
      <c r="H4" s="73">
        <f t="shared" si="0"/>
        <v>30000</v>
      </c>
      <c r="I4" s="72">
        <f t="shared" si="0"/>
        <v>29983</v>
      </c>
      <c r="J4" s="74">
        <f t="shared" si="0"/>
        <v>27710</v>
      </c>
      <c r="K4" s="72">
        <f t="shared" si="0"/>
        <v>27654</v>
      </c>
      <c r="L4" s="72">
        <f t="shared" si="0"/>
        <v>33031</v>
      </c>
      <c r="M4" s="72">
        <f t="shared" si="0"/>
        <v>0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0</v>
      </c>
      <c r="F5" s="100">
        <f t="shared" ref="F5:M5" si="1">SUM(F6:F7)</f>
        <v>0</v>
      </c>
      <c r="G5" s="100">
        <f t="shared" si="1"/>
        <v>452</v>
      </c>
      <c r="H5" s="101">
        <f t="shared" si="1"/>
        <v>9777</v>
      </c>
      <c r="I5" s="100">
        <f t="shared" si="1"/>
        <v>9760</v>
      </c>
      <c r="J5" s="102">
        <f t="shared" si="1"/>
        <v>7487</v>
      </c>
      <c r="K5" s="100">
        <f t="shared" si="1"/>
        <v>9847</v>
      </c>
      <c r="L5" s="100">
        <f t="shared" si="1"/>
        <v>10458</v>
      </c>
      <c r="M5" s="100">
        <f t="shared" si="1"/>
        <v>0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0</v>
      </c>
      <c r="F6" s="79">
        <v>0</v>
      </c>
      <c r="G6" s="79">
        <v>403</v>
      </c>
      <c r="H6" s="80">
        <v>9777</v>
      </c>
      <c r="I6" s="79">
        <v>9760</v>
      </c>
      <c r="J6" s="81">
        <v>7487</v>
      </c>
      <c r="K6" s="79">
        <v>9847</v>
      </c>
      <c r="L6" s="79">
        <v>10458</v>
      </c>
      <c r="M6" s="79">
        <v>0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0</v>
      </c>
      <c r="G7" s="93">
        <v>49</v>
      </c>
      <c r="H7" s="94">
        <v>0</v>
      </c>
      <c r="I7" s="93">
        <v>0</v>
      </c>
      <c r="J7" s="95">
        <v>0</v>
      </c>
      <c r="K7" s="93">
        <v>0</v>
      </c>
      <c r="L7" s="93">
        <v>0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56708</v>
      </c>
      <c r="F8" s="100">
        <f t="shared" ref="F8:M8" si="2">SUM(F9:F46)</f>
        <v>0</v>
      </c>
      <c r="G8" s="100">
        <f t="shared" si="2"/>
        <v>30231</v>
      </c>
      <c r="H8" s="101">
        <f t="shared" si="2"/>
        <v>20223</v>
      </c>
      <c r="I8" s="100">
        <f t="shared" si="2"/>
        <v>20223</v>
      </c>
      <c r="J8" s="102">
        <f t="shared" si="2"/>
        <v>20223</v>
      </c>
      <c r="K8" s="100">
        <f t="shared" si="2"/>
        <v>17807</v>
      </c>
      <c r="L8" s="100">
        <f t="shared" si="2"/>
        <v>22573</v>
      </c>
      <c r="M8" s="100">
        <f t="shared" si="2"/>
        <v>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19000</v>
      </c>
      <c r="I11" s="86">
        <v>3397</v>
      </c>
      <c r="J11" s="88">
        <v>122</v>
      </c>
      <c r="K11" s="86">
        <v>0</v>
      </c>
      <c r="L11" s="86">
        <v>2213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77</v>
      </c>
      <c r="J15" s="88">
        <v>21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1346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56708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29669</v>
      </c>
      <c r="H22" s="87">
        <v>0</v>
      </c>
      <c r="I22" s="86">
        <v>0</v>
      </c>
      <c r="J22" s="88">
        <v>16607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16000</v>
      </c>
      <c r="J36" s="88">
        <v>528</v>
      </c>
      <c r="K36" s="86">
        <v>16000</v>
      </c>
      <c r="L36" s="86">
        <v>19000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20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30</v>
      </c>
      <c r="J38" s="88">
        <v>18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561</v>
      </c>
      <c r="H40" s="87">
        <v>0</v>
      </c>
      <c r="I40" s="86">
        <v>0</v>
      </c>
      <c r="J40" s="88">
        <v>1187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0</v>
      </c>
      <c r="F42" s="86">
        <v>0</v>
      </c>
      <c r="G42" s="86">
        <v>1</v>
      </c>
      <c r="H42" s="87">
        <v>1223</v>
      </c>
      <c r="I42" s="86">
        <v>646</v>
      </c>
      <c r="J42" s="88">
        <v>319</v>
      </c>
      <c r="K42" s="86">
        <v>1807</v>
      </c>
      <c r="L42" s="86">
        <v>1360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55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53</v>
      </c>
      <c r="J44" s="88">
        <v>20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0</v>
      </c>
      <c r="F51" s="72">
        <f t="shared" ref="F51:M51" si="4">F52+F59+F62+F63+F64+F72+F73</f>
        <v>0</v>
      </c>
      <c r="G51" s="72">
        <f t="shared" si="4"/>
        <v>20284</v>
      </c>
      <c r="H51" s="73">
        <f t="shared" si="4"/>
        <v>0</v>
      </c>
      <c r="I51" s="72">
        <f t="shared" si="4"/>
        <v>17</v>
      </c>
      <c r="J51" s="74">
        <f t="shared" si="4"/>
        <v>17</v>
      </c>
      <c r="K51" s="72">
        <f t="shared" si="4"/>
        <v>0</v>
      </c>
      <c r="L51" s="72">
        <f t="shared" si="4"/>
        <v>0</v>
      </c>
      <c r="M51" s="72">
        <f t="shared" si="4"/>
        <v>0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3183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3183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17101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0</v>
      </c>
      <c r="I73" s="86">
        <f t="shared" si="12"/>
        <v>17</v>
      </c>
      <c r="J73" s="88">
        <f t="shared" si="12"/>
        <v>17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0</v>
      </c>
      <c r="I74" s="79">
        <v>17</v>
      </c>
      <c r="J74" s="81">
        <v>17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411784</v>
      </c>
      <c r="F77" s="72">
        <f t="shared" ref="F77:M77" si="13">F78+F81+F84+F85+F86+F87+F88</f>
        <v>598283</v>
      </c>
      <c r="G77" s="72">
        <f t="shared" si="13"/>
        <v>608910</v>
      </c>
      <c r="H77" s="73">
        <f t="shared" si="13"/>
        <v>565755</v>
      </c>
      <c r="I77" s="72">
        <f t="shared" si="13"/>
        <v>689621</v>
      </c>
      <c r="J77" s="74">
        <f t="shared" si="13"/>
        <v>745894</v>
      </c>
      <c r="K77" s="72">
        <f t="shared" si="13"/>
        <v>879555</v>
      </c>
      <c r="L77" s="72">
        <f t="shared" si="13"/>
        <v>1277481</v>
      </c>
      <c r="M77" s="72">
        <f t="shared" si="13"/>
        <v>839978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411784</v>
      </c>
      <c r="F78" s="100">
        <f t="shared" ref="F78:M78" si="14">SUM(F79:F80)</f>
        <v>598283</v>
      </c>
      <c r="G78" s="100">
        <f t="shared" si="14"/>
        <v>608910</v>
      </c>
      <c r="H78" s="101">
        <f t="shared" si="14"/>
        <v>565755</v>
      </c>
      <c r="I78" s="100">
        <f t="shared" si="14"/>
        <v>689621</v>
      </c>
      <c r="J78" s="102">
        <f t="shared" si="14"/>
        <v>745657</v>
      </c>
      <c r="K78" s="100">
        <f t="shared" si="14"/>
        <v>879555</v>
      </c>
      <c r="L78" s="100">
        <f t="shared" si="14"/>
        <v>1277481</v>
      </c>
      <c r="M78" s="100">
        <f t="shared" si="14"/>
        <v>839978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411784</v>
      </c>
      <c r="F79" s="79">
        <v>598283</v>
      </c>
      <c r="G79" s="79">
        <v>608910</v>
      </c>
      <c r="H79" s="80">
        <v>565755</v>
      </c>
      <c r="I79" s="79">
        <v>689621</v>
      </c>
      <c r="J79" s="81">
        <v>745657</v>
      </c>
      <c r="K79" s="79">
        <v>879555</v>
      </c>
      <c r="L79" s="79">
        <v>1277481</v>
      </c>
      <c r="M79" s="79">
        <v>839978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237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237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468492</v>
      </c>
      <c r="F92" s="46">
        <f t="shared" ref="F92:M92" si="16">F4+F51+F77+F90</f>
        <v>598283</v>
      </c>
      <c r="G92" s="46">
        <f t="shared" si="16"/>
        <v>659877</v>
      </c>
      <c r="H92" s="47">
        <f t="shared" si="16"/>
        <v>595755</v>
      </c>
      <c r="I92" s="46">
        <f t="shared" si="16"/>
        <v>719621</v>
      </c>
      <c r="J92" s="48">
        <f t="shared" si="16"/>
        <v>773621</v>
      </c>
      <c r="K92" s="46">
        <f t="shared" si="16"/>
        <v>907209</v>
      </c>
      <c r="L92" s="46">
        <f t="shared" si="16"/>
        <v>1310512</v>
      </c>
      <c r="M92" s="46">
        <f t="shared" si="16"/>
        <v>839978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209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125</v>
      </c>
      <c r="F3" s="17" t="s">
        <v>124</v>
      </c>
      <c r="G3" s="17" t="s">
        <v>123</v>
      </c>
      <c r="H3" s="173" t="s">
        <v>122</v>
      </c>
      <c r="I3" s="174"/>
      <c r="J3" s="175"/>
      <c r="K3" s="17" t="s">
        <v>177</v>
      </c>
      <c r="L3" s="17" t="s">
        <v>179</v>
      </c>
      <c r="M3" s="17" t="s">
        <v>178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186177</v>
      </c>
      <c r="F4" s="72">
        <f t="shared" ref="F4:M4" si="0">F5+F8+F47</f>
        <v>192975</v>
      </c>
      <c r="G4" s="72">
        <f t="shared" si="0"/>
        <v>200529</v>
      </c>
      <c r="H4" s="73">
        <f t="shared" si="0"/>
        <v>235344</v>
      </c>
      <c r="I4" s="72">
        <f t="shared" si="0"/>
        <v>238812</v>
      </c>
      <c r="J4" s="74">
        <f t="shared" si="0"/>
        <v>238812</v>
      </c>
      <c r="K4" s="72">
        <f t="shared" si="0"/>
        <v>234530</v>
      </c>
      <c r="L4" s="72">
        <f t="shared" si="0"/>
        <v>249325</v>
      </c>
      <c r="M4" s="72">
        <f t="shared" si="0"/>
        <v>261672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75728</v>
      </c>
      <c r="F5" s="100">
        <f t="shared" ref="F5:M5" si="1">SUM(F6:F7)</f>
        <v>80606</v>
      </c>
      <c r="G5" s="100">
        <f t="shared" si="1"/>
        <v>70173</v>
      </c>
      <c r="H5" s="101">
        <f t="shared" si="1"/>
        <v>86218</v>
      </c>
      <c r="I5" s="100">
        <f t="shared" si="1"/>
        <v>86218</v>
      </c>
      <c r="J5" s="102">
        <f t="shared" si="1"/>
        <v>86402</v>
      </c>
      <c r="K5" s="100">
        <f t="shared" si="1"/>
        <v>91784</v>
      </c>
      <c r="L5" s="100">
        <f t="shared" si="1"/>
        <v>97475</v>
      </c>
      <c r="M5" s="100">
        <f t="shared" si="1"/>
        <v>103421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75728</v>
      </c>
      <c r="F6" s="79">
        <v>80606</v>
      </c>
      <c r="G6" s="79">
        <v>70173</v>
      </c>
      <c r="H6" s="80">
        <v>86218</v>
      </c>
      <c r="I6" s="79">
        <v>86218</v>
      </c>
      <c r="J6" s="81">
        <v>86402</v>
      </c>
      <c r="K6" s="79">
        <v>91784</v>
      </c>
      <c r="L6" s="79">
        <v>97475</v>
      </c>
      <c r="M6" s="79">
        <v>103421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0</v>
      </c>
      <c r="G7" s="93">
        <v>0</v>
      </c>
      <c r="H7" s="94">
        <v>0</v>
      </c>
      <c r="I7" s="93">
        <v>0</v>
      </c>
      <c r="J7" s="95">
        <v>0</v>
      </c>
      <c r="K7" s="93">
        <v>0</v>
      </c>
      <c r="L7" s="93">
        <v>0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110449</v>
      </c>
      <c r="F8" s="100">
        <f t="shared" ref="F8:M8" si="2">SUM(F9:F46)</f>
        <v>112369</v>
      </c>
      <c r="G8" s="100">
        <f t="shared" si="2"/>
        <v>130356</v>
      </c>
      <c r="H8" s="101">
        <f t="shared" si="2"/>
        <v>149126</v>
      </c>
      <c r="I8" s="100">
        <f t="shared" si="2"/>
        <v>152594</v>
      </c>
      <c r="J8" s="102">
        <f t="shared" si="2"/>
        <v>152410</v>
      </c>
      <c r="K8" s="100">
        <f t="shared" si="2"/>
        <v>142746</v>
      </c>
      <c r="L8" s="100">
        <f t="shared" si="2"/>
        <v>151850</v>
      </c>
      <c r="M8" s="100">
        <f t="shared" si="2"/>
        <v>158251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211</v>
      </c>
      <c r="F10" s="86">
        <v>26</v>
      </c>
      <c r="G10" s="86">
        <v>0</v>
      </c>
      <c r="H10" s="87">
        <v>0</v>
      </c>
      <c r="I10" s="86">
        <v>0</v>
      </c>
      <c r="J10" s="88">
        <v>0</v>
      </c>
      <c r="K10" s="86">
        <v>500</v>
      </c>
      <c r="L10" s="86">
        <v>527</v>
      </c>
      <c r="M10" s="86">
        <v>555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2</v>
      </c>
      <c r="F11" s="86">
        <v>6</v>
      </c>
      <c r="G11" s="86">
        <v>17</v>
      </c>
      <c r="H11" s="87">
        <v>0</v>
      </c>
      <c r="I11" s="86">
        <v>2000</v>
      </c>
      <c r="J11" s="88">
        <v>1400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57650</v>
      </c>
      <c r="F13" s="86">
        <v>51050</v>
      </c>
      <c r="G13" s="86">
        <v>58920</v>
      </c>
      <c r="H13" s="87">
        <v>68200</v>
      </c>
      <c r="I13" s="86">
        <v>79700</v>
      </c>
      <c r="J13" s="88">
        <v>79647</v>
      </c>
      <c r="K13" s="86">
        <v>71610</v>
      </c>
      <c r="L13" s="86">
        <v>75477</v>
      </c>
      <c r="M13" s="86">
        <v>79477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1425</v>
      </c>
      <c r="F14" s="86">
        <v>2411</v>
      </c>
      <c r="G14" s="86">
        <v>939</v>
      </c>
      <c r="H14" s="87">
        <v>0</v>
      </c>
      <c r="I14" s="86">
        <v>426</v>
      </c>
      <c r="J14" s="88">
        <v>226</v>
      </c>
      <c r="K14" s="86">
        <v>4742</v>
      </c>
      <c r="L14" s="86">
        <v>5286</v>
      </c>
      <c r="M14" s="86">
        <v>4464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11</v>
      </c>
      <c r="G15" s="86">
        <v>209</v>
      </c>
      <c r="H15" s="87">
        <v>193</v>
      </c>
      <c r="I15" s="86">
        <v>133</v>
      </c>
      <c r="J15" s="88">
        <v>10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1</v>
      </c>
      <c r="G16" s="86">
        <v>2068</v>
      </c>
      <c r="H16" s="87">
        <v>0</v>
      </c>
      <c r="I16" s="86">
        <v>1190</v>
      </c>
      <c r="J16" s="88">
        <v>340</v>
      </c>
      <c r="K16" s="86">
        <v>4000</v>
      </c>
      <c r="L16" s="86">
        <v>4216</v>
      </c>
      <c r="M16" s="86">
        <v>4439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2725</v>
      </c>
      <c r="F17" s="86">
        <v>1932</v>
      </c>
      <c r="G17" s="86">
        <v>29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2413</v>
      </c>
      <c r="F22" s="86">
        <v>35</v>
      </c>
      <c r="G22" s="86">
        <v>423</v>
      </c>
      <c r="H22" s="87">
        <v>0</v>
      </c>
      <c r="I22" s="86">
        <v>0</v>
      </c>
      <c r="J22" s="88">
        <v>0</v>
      </c>
      <c r="K22" s="86">
        <v>270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8297</v>
      </c>
      <c r="F23" s="86">
        <v>10019</v>
      </c>
      <c r="G23" s="86">
        <v>34</v>
      </c>
      <c r="H23" s="87">
        <v>5000</v>
      </c>
      <c r="I23" s="86">
        <v>1750</v>
      </c>
      <c r="J23" s="88">
        <v>2450</v>
      </c>
      <c r="K23" s="86">
        <v>3000</v>
      </c>
      <c r="L23" s="86">
        <v>3162</v>
      </c>
      <c r="M23" s="86">
        <v>3330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37</v>
      </c>
      <c r="I32" s="86">
        <v>37</v>
      </c>
      <c r="J32" s="88">
        <v>37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4000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59</v>
      </c>
      <c r="F37" s="86">
        <v>0</v>
      </c>
      <c r="G37" s="86">
        <v>0</v>
      </c>
      <c r="H37" s="87">
        <v>0</v>
      </c>
      <c r="I37" s="86">
        <v>0</v>
      </c>
      <c r="J37" s="88">
        <v>1736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5487</v>
      </c>
      <c r="F38" s="86">
        <v>10245</v>
      </c>
      <c r="G38" s="86">
        <v>30782</v>
      </c>
      <c r="H38" s="87">
        <v>19701</v>
      </c>
      <c r="I38" s="86">
        <v>15904</v>
      </c>
      <c r="J38" s="88">
        <v>19646</v>
      </c>
      <c r="K38" s="86">
        <v>14400</v>
      </c>
      <c r="L38" s="86">
        <v>18550</v>
      </c>
      <c r="M38" s="86">
        <v>19533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2263</v>
      </c>
      <c r="F39" s="86">
        <v>537</v>
      </c>
      <c r="G39" s="86">
        <v>0</v>
      </c>
      <c r="H39" s="87">
        <v>13878</v>
      </c>
      <c r="I39" s="86">
        <v>13883</v>
      </c>
      <c r="J39" s="88">
        <v>10658</v>
      </c>
      <c r="K39" s="86">
        <v>3261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2427</v>
      </c>
      <c r="H40" s="87">
        <v>6426</v>
      </c>
      <c r="I40" s="86">
        <v>0</v>
      </c>
      <c r="J40" s="88">
        <v>1303</v>
      </c>
      <c r="K40" s="86">
        <v>4607</v>
      </c>
      <c r="L40" s="86">
        <v>5373</v>
      </c>
      <c r="M40" s="86">
        <v>5113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4528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17402</v>
      </c>
      <c r="F42" s="86">
        <v>16008</v>
      </c>
      <c r="G42" s="86">
        <v>12556</v>
      </c>
      <c r="H42" s="87">
        <v>3703</v>
      </c>
      <c r="I42" s="86">
        <v>11134</v>
      </c>
      <c r="J42" s="88">
        <v>16937</v>
      </c>
      <c r="K42" s="86">
        <v>7111</v>
      </c>
      <c r="L42" s="86">
        <v>10544</v>
      </c>
      <c r="M42" s="86">
        <v>11103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1253</v>
      </c>
      <c r="F43" s="86">
        <v>482</v>
      </c>
      <c r="G43" s="86">
        <v>917</v>
      </c>
      <c r="H43" s="87">
        <v>6249</v>
      </c>
      <c r="I43" s="86">
        <v>6398</v>
      </c>
      <c r="J43" s="88">
        <v>249</v>
      </c>
      <c r="K43" s="86">
        <v>4932</v>
      </c>
      <c r="L43" s="86">
        <v>4670</v>
      </c>
      <c r="M43" s="86">
        <v>4918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1</v>
      </c>
      <c r="F44" s="86">
        <v>15</v>
      </c>
      <c r="G44" s="86">
        <v>15515</v>
      </c>
      <c r="H44" s="87">
        <v>60</v>
      </c>
      <c r="I44" s="86">
        <v>860</v>
      </c>
      <c r="J44" s="88">
        <v>201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11261</v>
      </c>
      <c r="F45" s="86">
        <v>19591</v>
      </c>
      <c r="G45" s="86">
        <v>711</v>
      </c>
      <c r="H45" s="87">
        <v>25679</v>
      </c>
      <c r="I45" s="86">
        <v>15179</v>
      </c>
      <c r="J45" s="88">
        <v>17170</v>
      </c>
      <c r="K45" s="86">
        <v>22813</v>
      </c>
      <c r="L45" s="86">
        <v>24045</v>
      </c>
      <c r="M45" s="86">
        <v>25319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281</v>
      </c>
      <c r="H46" s="94">
        <v>0</v>
      </c>
      <c r="I46" s="93">
        <v>0</v>
      </c>
      <c r="J46" s="95">
        <v>400</v>
      </c>
      <c r="K46" s="93">
        <v>1500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4558</v>
      </c>
      <c r="F51" s="72">
        <f t="shared" ref="F51:M51" si="4">F52+F59+F62+F63+F64+F72+F73</f>
        <v>4751</v>
      </c>
      <c r="G51" s="72">
        <f t="shared" si="4"/>
        <v>4997</v>
      </c>
      <c r="H51" s="73">
        <f t="shared" si="4"/>
        <v>3812</v>
      </c>
      <c r="I51" s="72">
        <f t="shared" si="4"/>
        <v>3803</v>
      </c>
      <c r="J51" s="74">
        <f t="shared" si="4"/>
        <v>3803</v>
      </c>
      <c r="K51" s="72">
        <f t="shared" si="4"/>
        <v>28517</v>
      </c>
      <c r="L51" s="72">
        <f t="shared" si="4"/>
        <v>9</v>
      </c>
      <c r="M51" s="72">
        <f t="shared" si="4"/>
        <v>9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4558</v>
      </c>
      <c r="F59" s="100">
        <f t="shared" ref="F59:M59" si="8">SUM(F60:F61)</f>
        <v>4751</v>
      </c>
      <c r="G59" s="100">
        <f t="shared" si="8"/>
        <v>4997</v>
      </c>
      <c r="H59" s="101">
        <f t="shared" si="8"/>
        <v>3803</v>
      </c>
      <c r="I59" s="100">
        <f t="shared" si="8"/>
        <v>3803</v>
      </c>
      <c r="J59" s="102">
        <f t="shared" si="8"/>
        <v>3803</v>
      </c>
      <c r="K59" s="100">
        <f t="shared" si="8"/>
        <v>28508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4558</v>
      </c>
      <c r="F61" s="93">
        <v>4751</v>
      </c>
      <c r="G61" s="93">
        <v>4997</v>
      </c>
      <c r="H61" s="94">
        <v>3803</v>
      </c>
      <c r="I61" s="93">
        <v>3803</v>
      </c>
      <c r="J61" s="95">
        <v>3803</v>
      </c>
      <c r="K61" s="93">
        <v>28508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9</v>
      </c>
      <c r="I73" s="86">
        <f t="shared" si="12"/>
        <v>0</v>
      </c>
      <c r="J73" s="88">
        <f t="shared" si="12"/>
        <v>0</v>
      </c>
      <c r="K73" s="86">
        <f t="shared" si="12"/>
        <v>9</v>
      </c>
      <c r="L73" s="86">
        <f t="shared" si="12"/>
        <v>9</v>
      </c>
      <c r="M73" s="86">
        <f t="shared" si="12"/>
        <v>9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9</v>
      </c>
      <c r="I74" s="79">
        <v>0</v>
      </c>
      <c r="J74" s="81">
        <v>0</v>
      </c>
      <c r="K74" s="79">
        <v>9</v>
      </c>
      <c r="L74" s="79">
        <v>9</v>
      </c>
      <c r="M74" s="79">
        <v>9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184</v>
      </c>
      <c r="G77" s="72">
        <f t="shared" si="13"/>
        <v>0</v>
      </c>
      <c r="H77" s="73">
        <f t="shared" si="13"/>
        <v>400</v>
      </c>
      <c r="I77" s="72">
        <f t="shared" si="13"/>
        <v>72</v>
      </c>
      <c r="J77" s="74">
        <f t="shared" si="13"/>
        <v>72</v>
      </c>
      <c r="K77" s="72">
        <f t="shared" si="13"/>
        <v>650</v>
      </c>
      <c r="L77" s="72">
        <f t="shared" si="13"/>
        <v>1581</v>
      </c>
      <c r="M77" s="72">
        <f t="shared" si="13"/>
        <v>1666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184</v>
      </c>
      <c r="G81" s="86">
        <f t="shared" si="15"/>
        <v>0</v>
      </c>
      <c r="H81" s="87">
        <f t="shared" si="15"/>
        <v>400</v>
      </c>
      <c r="I81" s="86">
        <f t="shared" si="15"/>
        <v>72</v>
      </c>
      <c r="J81" s="88">
        <f t="shared" si="15"/>
        <v>72</v>
      </c>
      <c r="K81" s="86">
        <f t="shared" si="15"/>
        <v>650</v>
      </c>
      <c r="L81" s="86">
        <f t="shared" si="15"/>
        <v>1581</v>
      </c>
      <c r="M81" s="86">
        <f t="shared" si="15"/>
        <v>1666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184</v>
      </c>
      <c r="G83" s="93">
        <v>0</v>
      </c>
      <c r="H83" s="94">
        <v>400</v>
      </c>
      <c r="I83" s="93">
        <v>72</v>
      </c>
      <c r="J83" s="95">
        <v>72</v>
      </c>
      <c r="K83" s="93">
        <v>650</v>
      </c>
      <c r="L83" s="93">
        <v>1581</v>
      </c>
      <c r="M83" s="93">
        <v>1666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190735</v>
      </c>
      <c r="F92" s="46">
        <f t="shared" ref="F92:M92" si="16">F4+F51+F77+F90</f>
        <v>197910</v>
      </c>
      <c r="G92" s="46">
        <f t="shared" si="16"/>
        <v>205526</v>
      </c>
      <c r="H92" s="47">
        <f t="shared" si="16"/>
        <v>239556</v>
      </c>
      <c r="I92" s="46">
        <f t="shared" si="16"/>
        <v>242687</v>
      </c>
      <c r="J92" s="48">
        <f t="shared" si="16"/>
        <v>242687</v>
      </c>
      <c r="K92" s="46">
        <f t="shared" si="16"/>
        <v>263697</v>
      </c>
      <c r="L92" s="46">
        <f t="shared" si="16"/>
        <v>250915</v>
      </c>
      <c r="M92" s="46">
        <f t="shared" si="16"/>
        <v>263347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183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6" t="s">
        <v>143</v>
      </c>
      <c r="C4" s="33">
        <v>3549</v>
      </c>
      <c r="D4" s="33">
        <v>5930</v>
      </c>
      <c r="E4" s="33">
        <v>4219</v>
      </c>
      <c r="F4" s="27">
        <v>7716</v>
      </c>
      <c r="G4" s="28">
        <v>7716</v>
      </c>
      <c r="H4" s="29">
        <v>5324</v>
      </c>
      <c r="I4" s="33">
        <v>7993</v>
      </c>
      <c r="J4" s="33">
        <v>8444</v>
      </c>
      <c r="K4" s="33">
        <v>8917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144</v>
      </c>
      <c r="C5" s="33">
        <v>319533</v>
      </c>
      <c r="D5" s="33">
        <v>417957</v>
      </c>
      <c r="E5" s="33">
        <v>405655</v>
      </c>
      <c r="F5" s="32">
        <v>434349</v>
      </c>
      <c r="G5" s="33">
        <v>424877</v>
      </c>
      <c r="H5" s="34">
        <v>419515</v>
      </c>
      <c r="I5" s="33">
        <v>473440</v>
      </c>
      <c r="J5" s="33">
        <v>487501</v>
      </c>
      <c r="K5" s="33">
        <v>493784</v>
      </c>
      <c r="Z5" s="53">
        <f t="shared" si="0"/>
        <v>1</v>
      </c>
      <c r="AA5" s="30">
        <v>3</v>
      </c>
    </row>
    <row r="6" spans="1:27" s="14" customFormat="1" ht="12.75" customHeight="1" x14ac:dyDescent="0.25">
      <c r="A6" s="25"/>
      <c r="B6" s="56" t="s">
        <v>145</v>
      </c>
      <c r="C6" s="33">
        <v>524169</v>
      </c>
      <c r="D6" s="33">
        <v>550137</v>
      </c>
      <c r="E6" s="33">
        <v>602661</v>
      </c>
      <c r="F6" s="32">
        <v>657562</v>
      </c>
      <c r="G6" s="33">
        <v>659002</v>
      </c>
      <c r="H6" s="34">
        <v>639016</v>
      </c>
      <c r="I6" s="33">
        <v>670760</v>
      </c>
      <c r="J6" s="33">
        <v>727113</v>
      </c>
      <c r="K6" s="33">
        <v>745871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146</v>
      </c>
      <c r="C7" s="33">
        <v>19</v>
      </c>
      <c r="D7" s="33">
        <v>3242</v>
      </c>
      <c r="E7" s="33">
        <v>3130</v>
      </c>
      <c r="F7" s="32">
        <v>2500</v>
      </c>
      <c r="G7" s="33">
        <v>2500</v>
      </c>
      <c r="H7" s="34">
        <v>2500</v>
      </c>
      <c r="I7" s="33">
        <v>4484</v>
      </c>
      <c r="J7" s="33">
        <v>7029</v>
      </c>
      <c r="K7" s="33">
        <v>7401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147</v>
      </c>
      <c r="C8" s="33">
        <v>12263</v>
      </c>
      <c r="D8" s="33">
        <v>18963</v>
      </c>
      <c r="E8" s="33">
        <v>25211</v>
      </c>
      <c r="F8" s="32">
        <v>19145</v>
      </c>
      <c r="G8" s="33">
        <v>18806</v>
      </c>
      <c r="H8" s="34">
        <v>17122</v>
      </c>
      <c r="I8" s="33">
        <v>27288</v>
      </c>
      <c r="J8" s="33">
        <v>28793</v>
      </c>
      <c r="K8" s="33">
        <v>29129</v>
      </c>
      <c r="Z8" s="53">
        <f t="shared" si="0"/>
        <v>1</v>
      </c>
      <c r="AA8" s="24" t="s">
        <v>13</v>
      </c>
    </row>
    <row r="9" spans="1:27" s="14" customFormat="1" ht="12.75" customHeight="1" x14ac:dyDescent="0.25">
      <c r="A9" s="25"/>
      <c r="B9" s="56" t="s">
        <v>148</v>
      </c>
      <c r="C9" s="33">
        <v>0</v>
      </c>
      <c r="D9" s="33">
        <v>0</v>
      </c>
      <c r="E9" s="33">
        <v>0</v>
      </c>
      <c r="F9" s="32">
        <v>0</v>
      </c>
      <c r="G9" s="33">
        <v>0</v>
      </c>
      <c r="H9" s="34">
        <v>0</v>
      </c>
      <c r="I9" s="33">
        <v>0</v>
      </c>
      <c r="J9" s="33">
        <v>0</v>
      </c>
      <c r="K9" s="33">
        <v>0</v>
      </c>
      <c r="Z9" s="53">
        <f t="shared" si="0"/>
        <v>1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859533</v>
      </c>
      <c r="D19" s="46">
        <f t="shared" ref="D19:K19" si="1">SUM(D4:D18)</f>
        <v>996229</v>
      </c>
      <c r="E19" s="46">
        <f t="shared" si="1"/>
        <v>1040876</v>
      </c>
      <c r="F19" s="47">
        <f t="shared" si="1"/>
        <v>1121272</v>
      </c>
      <c r="G19" s="46">
        <f t="shared" si="1"/>
        <v>1112901</v>
      </c>
      <c r="H19" s="48">
        <f t="shared" si="1"/>
        <v>1083477</v>
      </c>
      <c r="I19" s="46">
        <f t="shared" si="1"/>
        <v>1183965</v>
      </c>
      <c r="J19" s="46">
        <f t="shared" si="1"/>
        <v>1258880</v>
      </c>
      <c r="K19" s="46">
        <f t="shared" si="1"/>
        <v>1285102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850128</v>
      </c>
      <c r="D4" s="20">
        <f t="shared" ref="D4:K4" si="0">SUM(D5:D7)</f>
        <v>984360</v>
      </c>
      <c r="E4" s="20">
        <f t="shared" si="0"/>
        <v>1024115</v>
      </c>
      <c r="F4" s="21">
        <f t="shared" si="0"/>
        <v>1109223</v>
      </c>
      <c r="G4" s="20">
        <f t="shared" si="0"/>
        <v>1098069</v>
      </c>
      <c r="H4" s="22">
        <f t="shared" si="0"/>
        <v>1068645</v>
      </c>
      <c r="I4" s="20">
        <f t="shared" si="0"/>
        <v>1160808</v>
      </c>
      <c r="J4" s="20">
        <f t="shared" si="0"/>
        <v>1241744</v>
      </c>
      <c r="K4" s="20">
        <f t="shared" si="0"/>
        <v>1267058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672946</v>
      </c>
      <c r="D5" s="28">
        <v>711329</v>
      </c>
      <c r="E5" s="28">
        <v>757572</v>
      </c>
      <c r="F5" s="27">
        <v>860922</v>
      </c>
      <c r="G5" s="28">
        <v>858156</v>
      </c>
      <c r="H5" s="29">
        <v>836041</v>
      </c>
      <c r="I5" s="28">
        <v>944313</v>
      </c>
      <c r="J5" s="28">
        <v>1002860</v>
      </c>
      <c r="K5" s="29">
        <v>1064035</v>
      </c>
      <c r="AA5" s="30">
        <v>3</v>
      </c>
    </row>
    <row r="6" spans="1:27" s="14" customFormat="1" ht="12.75" customHeight="1" x14ac:dyDescent="0.25">
      <c r="A6" s="31"/>
      <c r="B6" s="26" t="s">
        <v>9</v>
      </c>
      <c r="C6" s="32">
        <v>177182</v>
      </c>
      <c r="D6" s="33">
        <v>272128</v>
      </c>
      <c r="E6" s="33">
        <v>266543</v>
      </c>
      <c r="F6" s="32">
        <v>248301</v>
      </c>
      <c r="G6" s="33">
        <v>239913</v>
      </c>
      <c r="H6" s="34">
        <v>232604</v>
      </c>
      <c r="I6" s="33">
        <v>216495</v>
      </c>
      <c r="J6" s="33">
        <v>238884</v>
      </c>
      <c r="K6" s="34">
        <v>203023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903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3203</v>
      </c>
      <c r="D8" s="20">
        <f t="shared" ref="D8:K8" si="1">SUM(D9:D15)</f>
        <v>3491</v>
      </c>
      <c r="E8" s="20">
        <f t="shared" si="1"/>
        <v>5532</v>
      </c>
      <c r="F8" s="21">
        <f t="shared" si="1"/>
        <v>6669</v>
      </c>
      <c r="G8" s="20">
        <f t="shared" si="1"/>
        <v>6669</v>
      </c>
      <c r="H8" s="22">
        <f t="shared" si="1"/>
        <v>6669</v>
      </c>
      <c r="I8" s="20">
        <f t="shared" si="1"/>
        <v>8067</v>
      </c>
      <c r="J8" s="20">
        <f t="shared" si="1"/>
        <v>8503</v>
      </c>
      <c r="K8" s="20">
        <f t="shared" si="1"/>
        <v>8953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60</v>
      </c>
      <c r="E9" s="28">
        <v>148</v>
      </c>
      <c r="F9" s="27">
        <v>0</v>
      </c>
      <c r="G9" s="28">
        <v>0</v>
      </c>
      <c r="H9" s="29">
        <v>0</v>
      </c>
      <c r="I9" s="28">
        <v>2880</v>
      </c>
      <c r="J9" s="28">
        <v>3036</v>
      </c>
      <c r="K9" s="29">
        <v>3197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3203</v>
      </c>
      <c r="D15" s="36">
        <v>3431</v>
      </c>
      <c r="E15" s="36">
        <v>5384</v>
      </c>
      <c r="F15" s="35">
        <v>6669</v>
      </c>
      <c r="G15" s="36">
        <v>6669</v>
      </c>
      <c r="H15" s="37">
        <v>6669</v>
      </c>
      <c r="I15" s="36">
        <v>5187</v>
      </c>
      <c r="J15" s="36">
        <v>5467</v>
      </c>
      <c r="K15" s="37">
        <v>5756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6202</v>
      </c>
      <c r="D16" s="20">
        <f t="shared" ref="D16:K16" si="2">SUM(D17:D23)</f>
        <v>8378</v>
      </c>
      <c r="E16" s="20">
        <f t="shared" si="2"/>
        <v>11229</v>
      </c>
      <c r="F16" s="21">
        <f t="shared" si="2"/>
        <v>5380</v>
      </c>
      <c r="G16" s="20">
        <f t="shared" si="2"/>
        <v>8163</v>
      </c>
      <c r="H16" s="22">
        <f t="shared" si="2"/>
        <v>8163</v>
      </c>
      <c r="I16" s="20">
        <f t="shared" si="2"/>
        <v>15090</v>
      </c>
      <c r="J16" s="20">
        <f t="shared" si="2"/>
        <v>8633</v>
      </c>
      <c r="K16" s="20">
        <f t="shared" si="2"/>
        <v>9091</v>
      </c>
    </row>
    <row r="17" spans="1:11" s="14" customFormat="1" ht="12.75" customHeight="1" x14ac:dyDescent="0.25">
      <c r="A17" s="25"/>
      <c r="B17" s="26" t="s">
        <v>22</v>
      </c>
      <c r="C17" s="27">
        <v>100</v>
      </c>
      <c r="D17" s="28">
        <v>8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6102</v>
      </c>
      <c r="D18" s="33">
        <v>8370</v>
      </c>
      <c r="E18" s="33">
        <v>11213</v>
      </c>
      <c r="F18" s="32">
        <v>5380</v>
      </c>
      <c r="G18" s="33">
        <v>8163</v>
      </c>
      <c r="H18" s="34">
        <v>5655</v>
      </c>
      <c r="I18" s="33">
        <v>15090</v>
      </c>
      <c r="J18" s="33">
        <v>8633</v>
      </c>
      <c r="K18" s="34">
        <v>9091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16</v>
      </c>
      <c r="F23" s="35">
        <v>0</v>
      </c>
      <c r="G23" s="36">
        <v>0</v>
      </c>
      <c r="H23" s="37">
        <v>2508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859533</v>
      </c>
      <c r="D26" s="46">
        <f t="shared" ref="D26:K26" si="3">+D4+D8+D16+D24</f>
        <v>996229</v>
      </c>
      <c r="E26" s="46">
        <f t="shared" si="3"/>
        <v>1040876</v>
      </c>
      <c r="F26" s="47">
        <f t="shared" si="3"/>
        <v>1121272</v>
      </c>
      <c r="G26" s="46">
        <f t="shared" si="3"/>
        <v>1112901</v>
      </c>
      <c r="H26" s="48">
        <f t="shared" si="3"/>
        <v>1083477</v>
      </c>
      <c r="I26" s="46">
        <f t="shared" si="3"/>
        <v>1183965</v>
      </c>
      <c r="J26" s="46">
        <f t="shared" si="3"/>
        <v>1258880</v>
      </c>
      <c r="K26" s="46">
        <f t="shared" si="3"/>
        <v>1285102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185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6" t="s">
        <v>149</v>
      </c>
      <c r="C4" s="33">
        <v>5635473</v>
      </c>
      <c r="D4" s="33">
        <v>6061394</v>
      </c>
      <c r="E4" s="33">
        <v>6849396</v>
      </c>
      <c r="F4" s="27">
        <v>7241067</v>
      </c>
      <c r="G4" s="28">
        <v>7281662</v>
      </c>
      <c r="H4" s="29">
        <v>7160072</v>
      </c>
      <c r="I4" s="33">
        <v>7653709</v>
      </c>
      <c r="J4" s="33">
        <v>8138986</v>
      </c>
      <c r="K4" s="33">
        <v>8629735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150</v>
      </c>
      <c r="C5" s="33">
        <v>3318696</v>
      </c>
      <c r="D5" s="33">
        <v>3755033</v>
      </c>
      <c r="E5" s="33">
        <v>4024374</v>
      </c>
      <c r="F5" s="32">
        <v>4327883</v>
      </c>
      <c r="G5" s="33">
        <v>4346908</v>
      </c>
      <c r="H5" s="34">
        <v>4506144</v>
      </c>
      <c r="I5" s="33">
        <v>4630931</v>
      </c>
      <c r="J5" s="33">
        <v>4915762</v>
      </c>
      <c r="K5" s="33">
        <v>5211470</v>
      </c>
      <c r="Z5" s="53">
        <f t="shared" si="0"/>
        <v>1</v>
      </c>
      <c r="AA5" s="30">
        <v>4</v>
      </c>
    </row>
    <row r="6" spans="1:27" s="14" customFormat="1" ht="12.75" customHeight="1" x14ac:dyDescent="0.25">
      <c r="A6" s="25"/>
      <c r="B6" s="56" t="s">
        <v>151</v>
      </c>
      <c r="C6" s="33">
        <v>21670</v>
      </c>
      <c r="D6" s="33">
        <v>41711</v>
      </c>
      <c r="E6" s="33">
        <v>39084</v>
      </c>
      <c r="F6" s="32">
        <v>29102</v>
      </c>
      <c r="G6" s="33">
        <v>29102</v>
      </c>
      <c r="H6" s="34">
        <v>29102</v>
      </c>
      <c r="I6" s="33">
        <v>60320</v>
      </c>
      <c r="J6" s="33">
        <v>118879</v>
      </c>
      <c r="K6" s="33">
        <v>125179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152</v>
      </c>
      <c r="C7" s="33">
        <v>8661</v>
      </c>
      <c r="D7" s="33">
        <v>18313</v>
      </c>
      <c r="E7" s="33">
        <v>15543</v>
      </c>
      <c r="F7" s="32">
        <v>17332</v>
      </c>
      <c r="G7" s="33">
        <v>17332</v>
      </c>
      <c r="H7" s="34">
        <v>17332</v>
      </c>
      <c r="I7" s="33">
        <v>18198</v>
      </c>
      <c r="J7" s="33">
        <v>19181</v>
      </c>
      <c r="K7" s="33">
        <v>20198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153</v>
      </c>
      <c r="C8" s="33">
        <v>370250</v>
      </c>
      <c r="D8" s="33">
        <v>491087</v>
      </c>
      <c r="E8" s="33">
        <v>533144</v>
      </c>
      <c r="F8" s="32">
        <v>533394</v>
      </c>
      <c r="G8" s="33">
        <v>545266</v>
      </c>
      <c r="H8" s="34">
        <v>545266</v>
      </c>
      <c r="I8" s="33">
        <v>563823</v>
      </c>
      <c r="J8" s="33">
        <v>586695</v>
      </c>
      <c r="K8" s="33">
        <v>617791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9354750</v>
      </c>
      <c r="D19" s="46">
        <f t="shared" ref="D19:K19" si="1">SUM(D4:D18)</f>
        <v>10367538</v>
      </c>
      <c r="E19" s="46">
        <f t="shared" si="1"/>
        <v>11461541</v>
      </c>
      <c r="F19" s="47">
        <f t="shared" si="1"/>
        <v>12148778</v>
      </c>
      <c r="G19" s="46">
        <f t="shared" si="1"/>
        <v>12220270</v>
      </c>
      <c r="H19" s="48">
        <f t="shared" si="1"/>
        <v>12257916</v>
      </c>
      <c r="I19" s="46">
        <f t="shared" si="1"/>
        <v>12926981</v>
      </c>
      <c r="J19" s="46">
        <f t="shared" si="1"/>
        <v>13779503</v>
      </c>
      <c r="K19" s="46">
        <f t="shared" si="1"/>
        <v>14604373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186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8972014</v>
      </c>
      <c r="D4" s="20">
        <f t="shared" ref="D4:K4" si="0">SUM(D5:D7)</f>
        <v>9920600</v>
      </c>
      <c r="E4" s="20">
        <f t="shared" si="0"/>
        <v>10986893</v>
      </c>
      <c r="F4" s="21">
        <f t="shared" si="0"/>
        <v>11540930</v>
      </c>
      <c r="G4" s="20">
        <f t="shared" si="0"/>
        <v>11684456</v>
      </c>
      <c r="H4" s="22">
        <f t="shared" si="0"/>
        <v>11710165</v>
      </c>
      <c r="I4" s="20">
        <f t="shared" si="0"/>
        <v>12259863</v>
      </c>
      <c r="J4" s="20">
        <f t="shared" si="0"/>
        <v>13092347</v>
      </c>
      <c r="K4" s="20">
        <f t="shared" si="0"/>
        <v>13889968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8171502</v>
      </c>
      <c r="D5" s="28">
        <v>9050864</v>
      </c>
      <c r="E5" s="28">
        <v>9794194</v>
      </c>
      <c r="F5" s="27">
        <v>10536444</v>
      </c>
      <c r="G5" s="28">
        <v>10491199</v>
      </c>
      <c r="H5" s="29">
        <v>10491199</v>
      </c>
      <c r="I5" s="28">
        <v>11215327</v>
      </c>
      <c r="J5" s="28">
        <v>11910677</v>
      </c>
      <c r="K5" s="29">
        <v>12637228</v>
      </c>
      <c r="AA5" s="30">
        <v>4</v>
      </c>
    </row>
    <row r="6" spans="1:27" s="14" customFormat="1" ht="12.75" customHeight="1" x14ac:dyDescent="0.25">
      <c r="A6" s="31"/>
      <c r="B6" s="26" t="s">
        <v>9</v>
      </c>
      <c r="C6" s="32">
        <v>800512</v>
      </c>
      <c r="D6" s="33">
        <v>869736</v>
      </c>
      <c r="E6" s="33">
        <v>1192699</v>
      </c>
      <c r="F6" s="32">
        <v>1004486</v>
      </c>
      <c r="G6" s="33">
        <v>1193257</v>
      </c>
      <c r="H6" s="34">
        <v>1218966</v>
      </c>
      <c r="I6" s="33">
        <v>1044536</v>
      </c>
      <c r="J6" s="33">
        <v>1181670</v>
      </c>
      <c r="K6" s="34">
        <v>1252740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378796</v>
      </c>
      <c r="D8" s="20">
        <f t="shared" ref="D8:K8" si="1">SUM(D9:D15)</f>
        <v>416340</v>
      </c>
      <c r="E8" s="20">
        <f t="shared" si="1"/>
        <v>453255</v>
      </c>
      <c r="F8" s="21">
        <f t="shared" si="1"/>
        <v>573492</v>
      </c>
      <c r="G8" s="20">
        <f t="shared" si="1"/>
        <v>533314</v>
      </c>
      <c r="H8" s="22">
        <f t="shared" si="1"/>
        <v>542820</v>
      </c>
      <c r="I8" s="20">
        <f t="shared" si="1"/>
        <v>637976</v>
      </c>
      <c r="J8" s="20">
        <f t="shared" si="1"/>
        <v>665006</v>
      </c>
      <c r="K8" s="20">
        <f t="shared" si="1"/>
        <v>700583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355316</v>
      </c>
      <c r="D14" s="33">
        <v>376496</v>
      </c>
      <c r="E14" s="33">
        <v>404712</v>
      </c>
      <c r="F14" s="32">
        <v>547432</v>
      </c>
      <c r="G14" s="33">
        <v>498754</v>
      </c>
      <c r="H14" s="34">
        <v>510189</v>
      </c>
      <c r="I14" s="33">
        <v>591503</v>
      </c>
      <c r="J14" s="33">
        <v>616023</v>
      </c>
      <c r="K14" s="34">
        <v>649004</v>
      </c>
    </row>
    <row r="15" spans="1:27" s="14" customFormat="1" ht="12.75" customHeight="1" x14ac:dyDescent="0.25">
      <c r="A15" s="25"/>
      <c r="B15" s="26" t="s">
        <v>20</v>
      </c>
      <c r="C15" s="35">
        <v>23480</v>
      </c>
      <c r="D15" s="36">
        <v>39844</v>
      </c>
      <c r="E15" s="36">
        <v>48543</v>
      </c>
      <c r="F15" s="35">
        <v>26060</v>
      </c>
      <c r="G15" s="36">
        <v>34560</v>
      </c>
      <c r="H15" s="37">
        <v>32631</v>
      </c>
      <c r="I15" s="36">
        <v>46473</v>
      </c>
      <c r="J15" s="36">
        <v>48983</v>
      </c>
      <c r="K15" s="37">
        <v>51579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3940</v>
      </c>
      <c r="D16" s="20">
        <f t="shared" ref="D16:K16" si="2">SUM(D17:D23)</f>
        <v>30598</v>
      </c>
      <c r="E16" s="20">
        <f t="shared" si="2"/>
        <v>21393</v>
      </c>
      <c r="F16" s="21">
        <f t="shared" si="2"/>
        <v>34356</v>
      </c>
      <c r="G16" s="20">
        <f t="shared" si="2"/>
        <v>2500</v>
      </c>
      <c r="H16" s="22">
        <f t="shared" si="2"/>
        <v>4931</v>
      </c>
      <c r="I16" s="20">
        <f t="shared" si="2"/>
        <v>29142</v>
      </c>
      <c r="J16" s="20">
        <f t="shared" si="2"/>
        <v>22150</v>
      </c>
      <c r="K16" s="20">
        <f t="shared" si="2"/>
        <v>13822</v>
      </c>
    </row>
    <row r="17" spans="1:11" s="14" customFormat="1" ht="12.75" customHeight="1" x14ac:dyDescent="0.25">
      <c r="A17" s="25"/>
      <c r="B17" s="26" t="s">
        <v>22</v>
      </c>
      <c r="C17" s="27">
        <v>2054</v>
      </c>
      <c r="D17" s="28">
        <v>21780</v>
      </c>
      <c r="E17" s="28">
        <v>8357</v>
      </c>
      <c r="F17" s="27">
        <v>20000</v>
      </c>
      <c r="G17" s="28">
        <v>1500</v>
      </c>
      <c r="H17" s="29">
        <v>4250</v>
      </c>
      <c r="I17" s="28">
        <v>17250</v>
      </c>
      <c r="J17" s="28">
        <v>22150</v>
      </c>
      <c r="K17" s="29">
        <v>13822</v>
      </c>
    </row>
    <row r="18" spans="1:11" s="14" customFormat="1" ht="12.75" customHeight="1" x14ac:dyDescent="0.25">
      <c r="A18" s="25"/>
      <c r="B18" s="26" t="s">
        <v>23</v>
      </c>
      <c r="C18" s="32">
        <v>1886</v>
      </c>
      <c r="D18" s="33">
        <v>8818</v>
      </c>
      <c r="E18" s="33">
        <v>13036</v>
      </c>
      <c r="F18" s="32">
        <v>14356</v>
      </c>
      <c r="G18" s="33">
        <v>1000</v>
      </c>
      <c r="H18" s="34">
        <v>681</v>
      </c>
      <c r="I18" s="33">
        <v>11892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9354750</v>
      </c>
      <c r="D26" s="46">
        <f t="shared" ref="D26:K26" si="3">+D4+D8+D16+D24</f>
        <v>10367538</v>
      </c>
      <c r="E26" s="46">
        <f t="shared" si="3"/>
        <v>11461541</v>
      </c>
      <c r="F26" s="47">
        <f t="shared" si="3"/>
        <v>12148778</v>
      </c>
      <c r="G26" s="46">
        <f t="shared" si="3"/>
        <v>12220270</v>
      </c>
      <c r="H26" s="48">
        <f t="shared" si="3"/>
        <v>12257916</v>
      </c>
      <c r="I26" s="46">
        <f t="shared" si="3"/>
        <v>12926981</v>
      </c>
      <c r="J26" s="46">
        <f t="shared" si="3"/>
        <v>13779503</v>
      </c>
      <c r="K26" s="46">
        <f t="shared" si="3"/>
        <v>14604373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187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  <c r="Z3" s="54" t="s">
        <v>32</v>
      </c>
    </row>
    <row r="4" spans="1:27" s="14" customFormat="1" ht="12.75" customHeight="1" x14ac:dyDescent="0.25">
      <c r="A4" s="25"/>
      <c r="B4" s="56" t="s">
        <v>154</v>
      </c>
      <c r="C4" s="33">
        <v>11321</v>
      </c>
      <c r="D4" s="33">
        <v>9976</v>
      </c>
      <c r="E4" s="33">
        <v>8873</v>
      </c>
      <c r="F4" s="27">
        <v>11387</v>
      </c>
      <c r="G4" s="28">
        <v>11387</v>
      </c>
      <c r="H4" s="29">
        <v>11387</v>
      </c>
      <c r="I4" s="33">
        <v>13167</v>
      </c>
      <c r="J4" s="33">
        <v>12002</v>
      </c>
      <c r="K4" s="33">
        <v>12638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155</v>
      </c>
      <c r="C5" s="33">
        <v>476</v>
      </c>
      <c r="D5" s="33">
        <v>1498</v>
      </c>
      <c r="E5" s="33">
        <v>3508</v>
      </c>
      <c r="F5" s="32">
        <v>4613</v>
      </c>
      <c r="G5" s="33">
        <v>4613</v>
      </c>
      <c r="H5" s="34">
        <v>4613</v>
      </c>
      <c r="I5" s="33">
        <v>4833</v>
      </c>
      <c r="J5" s="33">
        <v>4862</v>
      </c>
      <c r="K5" s="33">
        <v>5120</v>
      </c>
      <c r="Z5" s="53">
        <f t="shared" si="0"/>
        <v>1</v>
      </c>
      <c r="AA5" s="30">
        <v>5</v>
      </c>
    </row>
    <row r="6" spans="1:27" s="14" customFormat="1" ht="12.75" hidden="1" customHeight="1" x14ac:dyDescent="0.25">
      <c r="A6" s="25"/>
      <c r="B6" s="56" t="s">
        <v>30</v>
      </c>
      <c r="C6" s="33"/>
      <c r="D6" s="33"/>
      <c r="E6" s="33"/>
      <c r="F6" s="32"/>
      <c r="G6" s="33"/>
      <c r="H6" s="34"/>
      <c r="I6" s="33"/>
      <c r="J6" s="33"/>
      <c r="K6" s="33"/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11797</v>
      </c>
      <c r="D19" s="46">
        <f t="shared" ref="D19:K19" si="1">SUM(D4:D18)</f>
        <v>11474</v>
      </c>
      <c r="E19" s="46">
        <f t="shared" si="1"/>
        <v>12381</v>
      </c>
      <c r="F19" s="47">
        <f t="shared" si="1"/>
        <v>16000</v>
      </c>
      <c r="G19" s="46">
        <f t="shared" si="1"/>
        <v>16000</v>
      </c>
      <c r="H19" s="48">
        <f t="shared" si="1"/>
        <v>16000</v>
      </c>
      <c r="I19" s="46">
        <f t="shared" si="1"/>
        <v>18000</v>
      </c>
      <c r="J19" s="46">
        <f t="shared" si="1"/>
        <v>16864</v>
      </c>
      <c r="K19" s="46">
        <f t="shared" si="1"/>
        <v>17758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188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125</v>
      </c>
      <c r="D3" s="17" t="s">
        <v>124</v>
      </c>
      <c r="E3" s="17" t="s">
        <v>123</v>
      </c>
      <c r="F3" s="173" t="s">
        <v>122</v>
      </c>
      <c r="G3" s="174"/>
      <c r="H3" s="175"/>
      <c r="I3" s="17" t="s">
        <v>177</v>
      </c>
      <c r="J3" s="17" t="s">
        <v>179</v>
      </c>
      <c r="K3" s="17" t="s">
        <v>178</v>
      </c>
    </row>
    <row r="4" spans="1:27" s="23" customFormat="1" ht="12.75" customHeight="1" x14ac:dyDescent="0.25">
      <c r="A4" s="18"/>
      <c r="B4" s="19" t="s">
        <v>6</v>
      </c>
      <c r="C4" s="20">
        <f>SUM(C5:C7)</f>
        <v>0</v>
      </c>
      <c r="D4" s="20">
        <f t="shared" ref="D4:K4" si="0">SUM(D5:D7)</f>
        <v>0</v>
      </c>
      <c r="E4" s="20">
        <f t="shared" si="0"/>
        <v>0</v>
      </c>
      <c r="F4" s="21">
        <f t="shared" si="0"/>
        <v>0</v>
      </c>
      <c r="G4" s="20">
        <f t="shared" si="0"/>
        <v>0</v>
      </c>
      <c r="H4" s="22">
        <f t="shared" si="0"/>
        <v>0</v>
      </c>
      <c r="I4" s="20">
        <f t="shared" si="0"/>
        <v>0</v>
      </c>
      <c r="J4" s="20">
        <f t="shared" si="0"/>
        <v>0</v>
      </c>
      <c r="K4" s="20">
        <f t="shared" si="0"/>
        <v>0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0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AA5" s="30">
        <v>5</v>
      </c>
    </row>
    <row r="6" spans="1:27" s="14" customFormat="1" ht="12.75" customHeight="1" x14ac:dyDescent="0.25">
      <c r="A6" s="31"/>
      <c r="B6" s="26" t="s">
        <v>9</v>
      </c>
      <c r="C6" s="32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4">
        <v>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11797</v>
      </c>
      <c r="D8" s="20">
        <f t="shared" ref="D8:K8" si="1">SUM(D9:D15)</f>
        <v>11474</v>
      </c>
      <c r="E8" s="20">
        <f t="shared" si="1"/>
        <v>12381</v>
      </c>
      <c r="F8" s="21">
        <f t="shared" si="1"/>
        <v>16000</v>
      </c>
      <c r="G8" s="20">
        <f t="shared" si="1"/>
        <v>16000</v>
      </c>
      <c r="H8" s="22">
        <f t="shared" si="1"/>
        <v>16000</v>
      </c>
      <c r="I8" s="20">
        <f t="shared" si="1"/>
        <v>18000</v>
      </c>
      <c r="J8" s="20">
        <f t="shared" si="1"/>
        <v>16864</v>
      </c>
      <c r="K8" s="20">
        <f t="shared" si="1"/>
        <v>17758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11797</v>
      </c>
      <c r="D14" s="33">
        <v>11474</v>
      </c>
      <c r="E14" s="33">
        <v>12381</v>
      </c>
      <c r="F14" s="32">
        <v>16000</v>
      </c>
      <c r="G14" s="33">
        <v>16000</v>
      </c>
      <c r="H14" s="34">
        <v>16000</v>
      </c>
      <c r="I14" s="33">
        <v>18000</v>
      </c>
      <c r="J14" s="33">
        <v>16864</v>
      </c>
      <c r="K14" s="34">
        <v>17758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0</v>
      </c>
      <c r="G15" s="36">
        <v>0</v>
      </c>
      <c r="H15" s="37">
        <v>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11797</v>
      </c>
      <c r="D26" s="46">
        <f t="shared" ref="D26:K26" si="3">+D4+D8+D16+D24</f>
        <v>11474</v>
      </c>
      <c r="E26" s="46">
        <f t="shared" si="3"/>
        <v>12381</v>
      </c>
      <c r="F26" s="47">
        <f t="shared" si="3"/>
        <v>16000</v>
      </c>
      <c r="G26" s="46">
        <f t="shared" si="3"/>
        <v>16000</v>
      </c>
      <c r="H26" s="48">
        <f t="shared" si="3"/>
        <v>16000</v>
      </c>
      <c r="I26" s="46">
        <f t="shared" si="3"/>
        <v>18000</v>
      </c>
      <c r="J26" s="46">
        <f t="shared" si="3"/>
        <v>16864</v>
      </c>
      <c r="K26" s="46">
        <f t="shared" si="3"/>
        <v>17758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</vt:i4>
      </vt:variant>
    </vt:vector>
  </HeadingPairs>
  <TitlesOfParts>
    <vt:vector size="33" baseType="lpstr">
      <vt:lpstr>C.2</vt:lpstr>
      <vt:lpstr>C.3</vt:lpstr>
      <vt:lpstr>C.4</vt:lpstr>
      <vt:lpstr>C.3.1</vt:lpstr>
      <vt:lpstr>C.4.1</vt:lpstr>
      <vt:lpstr>C.3.2</vt:lpstr>
      <vt:lpstr>C.4.2</vt:lpstr>
      <vt:lpstr>C.3.3</vt:lpstr>
      <vt:lpstr>C.4.3</vt:lpstr>
      <vt:lpstr>C.3.4</vt:lpstr>
      <vt:lpstr>C.4.4</vt:lpstr>
      <vt:lpstr>C.3.5</vt:lpstr>
      <vt:lpstr>C.4.5</vt:lpstr>
      <vt:lpstr>C.3.6</vt:lpstr>
      <vt:lpstr>C.4.6</vt:lpstr>
      <vt:lpstr>C.3.7</vt:lpstr>
      <vt:lpstr>C.4.7</vt:lpstr>
      <vt:lpstr>C.3.8</vt:lpstr>
      <vt:lpstr>C.4.8</vt:lpstr>
      <vt:lpstr>C.3.9</vt:lpstr>
      <vt:lpstr>C.4.9</vt:lpstr>
      <vt:lpstr>B.1</vt:lpstr>
      <vt:lpstr>B.2</vt:lpstr>
      <vt:lpstr>B.2.1</vt:lpstr>
      <vt:lpstr>B.2.2</vt:lpstr>
      <vt:lpstr>B.2.3</vt:lpstr>
      <vt:lpstr>B.2.4</vt:lpstr>
      <vt:lpstr>B.2.5</vt:lpstr>
      <vt:lpstr>B.2.6</vt:lpstr>
      <vt:lpstr>B.2.7</vt:lpstr>
      <vt:lpstr>B.2.8</vt:lpstr>
      <vt:lpstr>B.2.9</vt:lpstr>
      <vt:lpstr>B.1!Print_Area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Benjamin</dc:creator>
  <cp:lastModifiedBy>Andile Msane</cp:lastModifiedBy>
  <dcterms:created xsi:type="dcterms:W3CDTF">2014-05-29T13:06:03Z</dcterms:created>
  <dcterms:modified xsi:type="dcterms:W3CDTF">2014-05-30T09:59:13Z</dcterms:modified>
</cp:coreProperties>
</file>