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4085"/>
  </bookViews>
  <sheets>
    <sheet name="C.2" sheetId="24" r:id="rId1"/>
    <sheet name="C.3" sheetId="5" r:id="rId2"/>
    <sheet name="C.4" sheetId="4" r:id="rId3"/>
    <sheet name="C.3.1" sheetId="6" r:id="rId4"/>
    <sheet name="C.4.1" sheetId="7" r:id="rId5"/>
    <sheet name="C.3.2" sheetId="8" r:id="rId6"/>
    <sheet name="C.4.2" sheetId="9" r:id="rId7"/>
    <sheet name="C.3.3" sheetId="10" r:id="rId8"/>
    <sheet name="C.4.3" sheetId="11" r:id="rId9"/>
    <sheet name="C.3.4" sheetId="12" r:id="rId10"/>
    <sheet name="C.4.4" sheetId="13" r:id="rId11"/>
    <sheet name="C.3.5" sheetId="14" r:id="rId12"/>
    <sheet name="C.4.5" sheetId="15" r:id="rId13"/>
    <sheet name="C.3.6" sheetId="16" r:id="rId14"/>
    <sheet name="C.4.6" sheetId="17" r:id="rId15"/>
    <sheet name="C.3.7" sheetId="18" r:id="rId16"/>
    <sheet name="C.4.7" sheetId="19" r:id="rId17"/>
    <sheet name="C.3.8" sheetId="20" r:id="rId18"/>
    <sheet name="C.4.8" sheetId="21" r:id="rId19"/>
    <sheet name="C.3.9" sheetId="22" r:id="rId20"/>
    <sheet name="C.4.9" sheetId="23" r:id="rId21"/>
    <sheet name="B.1" sheetId="25" r:id="rId22"/>
    <sheet name="B.2" sheetId="26" r:id="rId23"/>
    <sheet name="B.2.1" sheetId="27" r:id="rId24"/>
    <sheet name="B.2.2" sheetId="28" r:id="rId25"/>
    <sheet name="B.2.3" sheetId="29" r:id="rId26"/>
    <sheet name="B.2.4" sheetId="30" r:id="rId27"/>
    <sheet name="B.2.5" sheetId="31" r:id="rId28"/>
    <sheet name="B.2.6" sheetId="32" r:id="rId29"/>
    <sheet name="B.2.7" sheetId="33" r:id="rId30"/>
    <sheet name="B.2.8" sheetId="34" r:id="rId31"/>
    <sheet name="B.2.9" sheetId="35" r:id="rId32"/>
  </sheets>
  <definedNames>
    <definedName name="_xlnm._FilterDatabase" localSheetId="1" hidden="1">C.3!$Z$1:$Z$247</definedName>
    <definedName name="_xlnm._FilterDatabase" localSheetId="3" hidden="1">C.3.1!$Z$1:$Z$247</definedName>
    <definedName name="_xlnm._FilterDatabase" localSheetId="5" hidden="1">C.3.2!$Z$1:$Z$247</definedName>
    <definedName name="_xlnm._FilterDatabase" localSheetId="7" hidden="1">C.3.3!$Z$1:$Z$247</definedName>
    <definedName name="_xlnm._FilterDatabase" localSheetId="9" hidden="1">C.3.4!$Z$1:$Z$247</definedName>
    <definedName name="_xlnm._FilterDatabase" localSheetId="11" hidden="1">C.3.5!$Z$1:$Z$247</definedName>
    <definedName name="_xlnm._FilterDatabase" localSheetId="13" hidden="1">C.3.6!$Z$1:$Z$247</definedName>
    <definedName name="_xlnm._FilterDatabase" localSheetId="15" hidden="1">C.3.7!$Z$1:$Z$247</definedName>
    <definedName name="_xlnm._FilterDatabase" localSheetId="17" hidden="1">C.3.8!$Z$1:$Z$247</definedName>
    <definedName name="_xlnm._FilterDatabase" localSheetId="19" hidden="1">C.3.9!$Z$1:$Z$247</definedName>
    <definedName name="_xlnm.Print_Area" localSheetId="21">B.1!$A$1:$O$40</definedName>
  </definedNames>
  <calcPr calcId="145621"/>
</workbook>
</file>

<file path=xl/calcChain.xml><?xml version="1.0" encoding="utf-8"?>
<calcChain xmlns="http://schemas.openxmlformats.org/spreadsheetml/2006/main">
  <c r="M81" i="35" l="1"/>
  <c r="L81" i="35"/>
  <c r="K81" i="35"/>
  <c r="J81" i="35"/>
  <c r="J77" i="35" s="1"/>
  <c r="I81" i="35"/>
  <c r="H81" i="35"/>
  <c r="G81" i="35"/>
  <c r="F81" i="35"/>
  <c r="F77" i="35" s="1"/>
  <c r="E81" i="35"/>
  <c r="M78" i="35"/>
  <c r="L78" i="35"/>
  <c r="L77" i="35" s="1"/>
  <c r="K78" i="35"/>
  <c r="K77" i="35" s="1"/>
  <c r="J78" i="35"/>
  <c r="I78" i="35"/>
  <c r="H78" i="35"/>
  <c r="H77" i="35" s="1"/>
  <c r="G78" i="35"/>
  <c r="G77" i="35" s="1"/>
  <c r="F78" i="35"/>
  <c r="E78" i="35"/>
  <c r="M77" i="35"/>
  <c r="I77" i="35"/>
  <c r="E77" i="35"/>
  <c r="M73" i="35"/>
  <c r="L73" i="35"/>
  <c r="K73" i="35"/>
  <c r="J73" i="35"/>
  <c r="I73" i="35"/>
  <c r="H73" i="35"/>
  <c r="G73" i="35"/>
  <c r="F73" i="35"/>
  <c r="E73" i="35"/>
  <c r="M68" i="35"/>
  <c r="L68" i="35"/>
  <c r="K68" i="35"/>
  <c r="J68" i="35"/>
  <c r="J64" i="35" s="1"/>
  <c r="I68" i="35"/>
  <c r="H68" i="35"/>
  <c r="G68" i="35"/>
  <c r="F68" i="35"/>
  <c r="F64" i="35" s="1"/>
  <c r="E68" i="35"/>
  <c r="M65" i="35"/>
  <c r="L65" i="35"/>
  <c r="L64" i="35" s="1"/>
  <c r="K65" i="35"/>
  <c r="K64" i="35" s="1"/>
  <c r="J65" i="35"/>
  <c r="I65" i="35"/>
  <c r="H65" i="35"/>
  <c r="H64" i="35" s="1"/>
  <c r="G65" i="35"/>
  <c r="G64" i="35" s="1"/>
  <c r="F65" i="35"/>
  <c r="E65" i="35"/>
  <c r="M64" i="35"/>
  <c r="I64" i="35"/>
  <c r="E64" i="35"/>
  <c r="M59" i="35"/>
  <c r="L59" i="35"/>
  <c r="K59" i="35"/>
  <c r="J59" i="35"/>
  <c r="I59" i="35"/>
  <c r="H59" i="35"/>
  <c r="G59" i="35"/>
  <c r="F59" i="35"/>
  <c r="E59" i="35"/>
  <c r="M56" i="35"/>
  <c r="L56" i="35"/>
  <c r="K56" i="35"/>
  <c r="J56" i="35"/>
  <c r="J52" i="35" s="1"/>
  <c r="I56" i="35"/>
  <c r="H56" i="35"/>
  <c r="G56" i="35"/>
  <c r="F56" i="35"/>
  <c r="F52" i="35" s="1"/>
  <c r="E56" i="35"/>
  <c r="M53" i="35"/>
  <c r="L53" i="35"/>
  <c r="L52" i="35" s="1"/>
  <c r="K53" i="35"/>
  <c r="K52" i="35" s="1"/>
  <c r="J53" i="35"/>
  <c r="I53" i="35"/>
  <c r="H53" i="35"/>
  <c r="H52" i="35" s="1"/>
  <c r="G53" i="35"/>
  <c r="G52" i="35" s="1"/>
  <c r="F53" i="35"/>
  <c r="E53" i="35"/>
  <c r="M52" i="35"/>
  <c r="M51" i="35" s="1"/>
  <c r="I52" i="35"/>
  <c r="I51" i="35" s="1"/>
  <c r="E52" i="35"/>
  <c r="E51" i="35" s="1"/>
  <c r="M47" i="35"/>
  <c r="L47" i="35"/>
  <c r="K47" i="35"/>
  <c r="J47" i="35"/>
  <c r="I47" i="35"/>
  <c r="H47" i="35"/>
  <c r="G47" i="35"/>
  <c r="F47" i="35"/>
  <c r="E47" i="35"/>
  <c r="M8" i="35"/>
  <c r="L8" i="35"/>
  <c r="K8" i="35"/>
  <c r="K4" i="35" s="1"/>
  <c r="J8" i="35"/>
  <c r="I8" i="35"/>
  <c r="H8" i="35"/>
  <c r="G8" i="35"/>
  <c r="G4" i="35" s="1"/>
  <c r="F8" i="35"/>
  <c r="E8" i="35"/>
  <c r="M5" i="35"/>
  <c r="M4" i="35" s="1"/>
  <c r="M92" i="35" s="1"/>
  <c r="L5" i="35"/>
  <c r="L4" i="35" s="1"/>
  <c r="K5" i="35"/>
  <c r="J5" i="35"/>
  <c r="I5" i="35"/>
  <c r="I4" i="35" s="1"/>
  <c r="I92" i="35" s="1"/>
  <c r="H5" i="35"/>
  <c r="H4" i="35" s="1"/>
  <c r="G5" i="35"/>
  <c r="F5" i="35"/>
  <c r="E5" i="35"/>
  <c r="E4" i="35" s="1"/>
  <c r="J4" i="35"/>
  <c r="F4" i="35"/>
  <c r="M81" i="34"/>
  <c r="L81" i="34"/>
  <c r="K81" i="34"/>
  <c r="K77" i="34" s="1"/>
  <c r="J81" i="34"/>
  <c r="I81" i="34"/>
  <c r="H81" i="34"/>
  <c r="G81" i="34"/>
  <c r="G77" i="34" s="1"/>
  <c r="F81" i="34"/>
  <c r="E81" i="34"/>
  <c r="M78" i="34"/>
  <c r="M77" i="34" s="1"/>
  <c r="L78" i="34"/>
  <c r="L77" i="34" s="1"/>
  <c r="K78" i="34"/>
  <c r="J78" i="34"/>
  <c r="I78" i="34"/>
  <c r="I77" i="34" s="1"/>
  <c r="H78" i="34"/>
  <c r="H77" i="34" s="1"/>
  <c r="G78" i="34"/>
  <c r="F78" i="34"/>
  <c r="E78" i="34"/>
  <c r="E77" i="34" s="1"/>
  <c r="J77" i="34"/>
  <c r="F77" i="34"/>
  <c r="M73" i="34"/>
  <c r="L73" i="34"/>
  <c r="K73" i="34"/>
  <c r="J73" i="34"/>
  <c r="I73" i="34"/>
  <c r="H73" i="34"/>
  <c r="G73" i="34"/>
  <c r="F73" i="34"/>
  <c r="E73" i="34"/>
  <c r="M68" i="34"/>
  <c r="L68" i="34"/>
  <c r="K68" i="34"/>
  <c r="K64" i="34" s="1"/>
  <c r="J68" i="34"/>
  <c r="I68" i="34"/>
  <c r="H68" i="34"/>
  <c r="G68" i="34"/>
  <c r="G64" i="34" s="1"/>
  <c r="F68" i="34"/>
  <c r="E68" i="34"/>
  <c r="M65" i="34"/>
  <c r="M64" i="34" s="1"/>
  <c r="L65" i="34"/>
  <c r="L64" i="34" s="1"/>
  <c r="K65" i="34"/>
  <c r="J65" i="34"/>
  <c r="I65" i="34"/>
  <c r="I64" i="34" s="1"/>
  <c r="H65" i="34"/>
  <c r="H64" i="34" s="1"/>
  <c r="G65" i="34"/>
  <c r="F65" i="34"/>
  <c r="E65" i="34"/>
  <c r="E64" i="34" s="1"/>
  <c r="J64" i="34"/>
  <c r="F64" i="34"/>
  <c r="M59" i="34"/>
  <c r="L59" i="34"/>
  <c r="K59" i="34"/>
  <c r="J59" i="34"/>
  <c r="I59" i="34"/>
  <c r="H59" i="34"/>
  <c r="G59" i="34"/>
  <c r="F59" i="34"/>
  <c r="E59" i="34"/>
  <c r="M56" i="34"/>
  <c r="L56" i="34"/>
  <c r="K56" i="34"/>
  <c r="J56" i="34"/>
  <c r="J52" i="34" s="1"/>
  <c r="J51" i="34" s="1"/>
  <c r="I56" i="34"/>
  <c r="H56" i="34"/>
  <c r="G56" i="34"/>
  <c r="F56" i="34"/>
  <c r="F52" i="34" s="1"/>
  <c r="F51" i="34" s="1"/>
  <c r="E56" i="34"/>
  <c r="M53" i="34"/>
  <c r="M52" i="34" s="1"/>
  <c r="M51" i="34" s="1"/>
  <c r="L53" i="34"/>
  <c r="K53" i="34"/>
  <c r="K52" i="34" s="1"/>
  <c r="J53" i="34"/>
  <c r="I53" i="34"/>
  <c r="I52" i="34" s="1"/>
  <c r="I51" i="34" s="1"/>
  <c r="H53" i="34"/>
  <c r="G53" i="34"/>
  <c r="G52" i="34" s="1"/>
  <c r="F53" i="34"/>
  <c r="E53" i="34"/>
  <c r="E52" i="34" s="1"/>
  <c r="E51" i="34" s="1"/>
  <c r="L52" i="34"/>
  <c r="H52" i="34"/>
  <c r="M47" i="34"/>
  <c r="L47" i="34"/>
  <c r="K47" i="34"/>
  <c r="J47" i="34"/>
  <c r="I47" i="34"/>
  <c r="H47" i="34"/>
  <c r="G47" i="34"/>
  <c r="F47" i="34"/>
  <c r="E47" i="34"/>
  <c r="M8" i="34"/>
  <c r="L8" i="34"/>
  <c r="K8" i="34"/>
  <c r="K4" i="34" s="1"/>
  <c r="J8" i="34"/>
  <c r="I8" i="34"/>
  <c r="H8" i="34"/>
  <c r="G8" i="34"/>
  <c r="G4" i="34" s="1"/>
  <c r="F8" i="34"/>
  <c r="E8" i="34"/>
  <c r="M5" i="34"/>
  <c r="L5" i="34"/>
  <c r="L4" i="34" s="1"/>
  <c r="K5" i="34"/>
  <c r="J5" i="34"/>
  <c r="J4" i="34" s="1"/>
  <c r="J92" i="34" s="1"/>
  <c r="I5" i="34"/>
  <c r="H5" i="34"/>
  <c r="H4" i="34" s="1"/>
  <c r="G5" i="34"/>
  <c r="F5" i="34"/>
  <c r="F4" i="34" s="1"/>
  <c r="F92" i="34" s="1"/>
  <c r="E5" i="34"/>
  <c r="M4" i="34"/>
  <c r="I4" i="34"/>
  <c r="E4" i="34"/>
  <c r="E92" i="34" s="1"/>
  <c r="M81" i="33"/>
  <c r="L81" i="33"/>
  <c r="K81" i="33"/>
  <c r="K77" i="33" s="1"/>
  <c r="J81" i="33"/>
  <c r="I81" i="33"/>
  <c r="H81" i="33"/>
  <c r="G81" i="33"/>
  <c r="G77" i="33" s="1"/>
  <c r="F81" i="33"/>
  <c r="E81" i="33"/>
  <c r="M78" i="33"/>
  <c r="L78" i="33"/>
  <c r="L77" i="33" s="1"/>
  <c r="K78" i="33"/>
  <c r="J78" i="33"/>
  <c r="J77" i="33" s="1"/>
  <c r="I78" i="33"/>
  <c r="H78" i="33"/>
  <c r="H77" i="33" s="1"/>
  <c r="G78" i="33"/>
  <c r="F78" i="33"/>
  <c r="F77" i="33" s="1"/>
  <c r="E78" i="33"/>
  <c r="M77" i="33"/>
  <c r="I77" i="33"/>
  <c r="E77" i="33"/>
  <c r="M73" i="33"/>
  <c r="L73" i="33"/>
  <c r="K73" i="33"/>
  <c r="J73" i="33"/>
  <c r="I73" i="33"/>
  <c r="H73" i="33"/>
  <c r="G73" i="33"/>
  <c r="F73" i="33"/>
  <c r="E73" i="33"/>
  <c r="M68" i="33"/>
  <c r="L68" i="33"/>
  <c r="K68" i="33"/>
  <c r="K64" i="33" s="1"/>
  <c r="J68" i="33"/>
  <c r="I68" i="33"/>
  <c r="H68" i="33"/>
  <c r="G68" i="33"/>
  <c r="G64" i="33" s="1"/>
  <c r="F68" i="33"/>
  <c r="E68" i="33"/>
  <c r="M65" i="33"/>
  <c r="L65" i="33"/>
  <c r="L64" i="33" s="1"/>
  <c r="K65" i="33"/>
  <c r="J65" i="33"/>
  <c r="J64" i="33" s="1"/>
  <c r="I65" i="33"/>
  <c r="H65" i="33"/>
  <c r="H64" i="33" s="1"/>
  <c r="G65" i="33"/>
  <c r="F65" i="33"/>
  <c r="F64" i="33" s="1"/>
  <c r="E65" i="33"/>
  <c r="M64" i="33"/>
  <c r="I64" i="33"/>
  <c r="E64" i="33"/>
  <c r="M59" i="33"/>
  <c r="L59" i="33"/>
  <c r="K59" i="33"/>
  <c r="J59" i="33"/>
  <c r="I59" i="33"/>
  <c r="H59" i="33"/>
  <c r="G59" i="33"/>
  <c r="F59" i="33"/>
  <c r="E59" i="33"/>
  <c r="M56" i="33"/>
  <c r="L56" i="33"/>
  <c r="K56" i="33"/>
  <c r="K52" i="33" s="1"/>
  <c r="K51" i="33" s="1"/>
  <c r="J56" i="33"/>
  <c r="I56" i="33"/>
  <c r="H56" i="33"/>
  <c r="G56" i="33"/>
  <c r="G52" i="33" s="1"/>
  <c r="G51" i="33" s="1"/>
  <c r="F56" i="33"/>
  <c r="E56" i="33"/>
  <c r="M53" i="33"/>
  <c r="L53" i="33"/>
  <c r="L52" i="33" s="1"/>
  <c r="L51" i="33" s="1"/>
  <c r="K53" i="33"/>
  <c r="J53" i="33"/>
  <c r="J52" i="33" s="1"/>
  <c r="I53" i="33"/>
  <c r="H53" i="33"/>
  <c r="H52" i="33" s="1"/>
  <c r="H51" i="33" s="1"/>
  <c r="G53" i="33"/>
  <c r="F53" i="33"/>
  <c r="F52" i="33" s="1"/>
  <c r="E53" i="33"/>
  <c r="M52" i="33"/>
  <c r="M51" i="33" s="1"/>
  <c r="I52" i="33"/>
  <c r="I51" i="33" s="1"/>
  <c r="E52" i="33"/>
  <c r="E51" i="33" s="1"/>
  <c r="M47" i="33"/>
  <c r="L47" i="33"/>
  <c r="K47" i="33"/>
  <c r="J47" i="33"/>
  <c r="I47" i="33"/>
  <c r="H47" i="33"/>
  <c r="G47" i="33"/>
  <c r="F47" i="33"/>
  <c r="E47" i="33"/>
  <c r="M8" i="33"/>
  <c r="L8" i="33"/>
  <c r="L4" i="33" s="1"/>
  <c r="L92" i="33" s="1"/>
  <c r="K8" i="33"/>
  <c r="J8" i="33"/>
  <c r="I8" i="33"/>
  <c r="H8" i="33"/>
  <c r="H4" i="33" s="1"/>
  <c r="H92" i="33" s="1"/>
  <c r="G8" i="33"/>
  <c r="F8" i="33"/>
  <c r="E8" i="33"/>
  <c r="M5" i="33"/>
  <c r="M4" i="33" s="1"/>
  <c r="M92" i="33" s="1"/>
  <c r="L5" i="33"/>
  <c r="K5" i="33"/>
  <c r="K4" i="33" s="1"/>
  <c r="J5" i="33"/>
  <c r="I5" i="33"/>
  <c r="I4" i="33" s="1"/>
  <c r="I92" i="33" s="1"/>
  <c r="H5" i="33"/>
  <c r="G5" i="33"/>
  <c r="G4" i="33" s="1"/>
  <c r="F5" i="33"/>
  <c r="E5" i="33"/>
  <c r="E4" i="33" s="1"/>
  <c r="E92" i="33" s="1"/>
  <c r="J4" i="33"/>
  <c r="F4" i="33"/>
  <c r="M81" i="32"/>
  <c r="L81" i="32"/>
  <c r="L77" i="32" s="1"/>
  <c r="K81" i="32"/>
  <c r="J81" i="32"/>
  <c r="I81" i="32"/>
  <c r="H81" i="32"/>
  <c r="H77" i="32" s="1"/>
  <c r="G81" i="32"/>
  <c r="F81" i="32"/>
  <c r="E81" i="32"/>
  <c r="M78" i="32"/>
  <c r="M77" i="32" s="1"/>
  <c r="L78" i="32"/>
  <c r="K78" i="32"/>
  <c r="K77" i="32" s="1"/>
  <c r="J78" i="32"/>
  <c r="I78" i="32"/>
  <c r="I77" i="32" s="1"/>
  <c r="H78" i="32"/>
  <c r="G78" i="32"/>
  <c r="G77" i="32" s="1"/>
  <c r="F78" i="32"/>
  <c r="E78" i="32"/>
  <c r="E77" i="32" s="1"/>
  <c r="J77" i="32"/>
  <c r="F77" i="32"/>
  <c r="M73" i="32"/>
  <c r="L73" i="32"/>
  <c r="K73" i="32"/>
  <c r="J73" i="32"/>
  <c r="I73" i="32"/>
  <c r="H73" i="32"/>
  <c r="G73" i="32"/>
  <c r="F73" i="32"/>
  <c r="E73" i="32"/>
  <c r="M68" i="32"/>
  <c r="L68" i="32"/>
  <c r="L64" i="32" s="1"/>
  <c r="K68" i="32"/>
  <c r="J68" i="32"/>
  <c r="I68" i="32"/>
  <c r="H68" i="32"/>
  <c r="H64" i="32" s="1"/>
  <c r="G68" i="32"/>
  <c r="F68" i="32"/>
  <c r="E68" i="32"/>
  <c r="M65" i="32"/>
  <c r="M64" i="32" s="1"/>
  <c r="L65" i="32"/>
  <c r="K65" i="32"/>
  <c r="K64" i="32" s="1"/>
  <c r="J65" i="32"/>
  <c r="I65" i="32"/>
  <c r="I64" i="32" s="1"/>
  <c r="H65" i="32"/>
  <c r="G65" i="32"/>
  <c r="G64" i="32" s="1"/>
  <c r="F65" i="32"/>
  <c r="E65" i="32"/>
  <c r="E64" i="32" s="1"/>
  <c r="J64" i="32"/>
  <c r="F64" i="32"/>
  <c r="M59" i="32"/>
  <c r="L59" i="32"/>
  <c r="K59" i="32"/>
  <c r="J59" i="32"/>
  <c r="I59" i="32"/>
  <c r="H59" i="32"/>
  <c r="G59" i="32"/>
  <c r="F59" i="32"/>
  <c r="E59" i="32"/>
  <c r="M56" i="32"/>
  <c r="L56" i="32"/>
  <c r="L52" i="32" s="1"/>
  <c r="L51" i="32" s="1"/>
  <c r="K56" i="32"/>
  <c r="J56" i="32"/>
  <c r="I56" i="32"/>
  <c r="H56" i="32"/>
  <c r="H52" i="32" s="1"/>
  <c r="H51" i="32" s="1"/>
  <c r="G56" i="32"/>
  <c r="F56" i="32"/>
  <c r="E56" i="32"/>
  <c r="M53" i="32"/>
  <c r="M52" i="32" s="1"/>
  <c r="M51" i="32" s="1"/>
  <c r="L53" i="32"/>
  <c r="K53" i="32"/>
  <c r="K52" i="32" s="1"/>
  <c r="K51" i="32" s="1"/>
  <c r="J53" i="32"/>
  <c r="I53" i="32"/>
  <c r="I52" i="32" s="1"/>
  <c r="I51" i="32" s="1"/>
  <c r="H53" i="32"/>
  <c r="G53" i="32"/>
  <c r="G52" i="32" s="1"/>
  <c r="G51" i="32" s="1"/>
  <c r="F53" i="32"/>
  <c r="E53" i="32"/>
  <c r="E52" i="32" s="1"/>
  <c r="E51" i="32" s="1"/>
  <c r="J52" i="32"/>
  <c r="J51" i="32" s="1"/>
  <c r="F52" i="32"/>
  <c r="F51" i="32" s="1"/>
  <c r="M47" i="32"/>
  <c r="L47" i="32"/>
  <c r="K47" i="32"/>
  <c r="J47" i="32"/>
  <c r="I47" i="32"/>
  <c r="H47" i="32"/>
  <c r="G47" i="32"/>
  <c r="F47" i="32"/>
  <c r="E47" i="32"/>
  <c r="M8" i="32"/>
  <c r="M4" i="32" s="1"/>
  <c r="M92" i="32" s="1"/>
  <c r="L8" i="32"/>
  <c r="K8" i="32"/>
  <c r="J8" i="32"/>
  <c r="I8" i="32"/>
  <c r="I4" i="32" s="1"/>
  <c r="I92" i="32" s="1"/>
  <c r="H8" i="32"/>
  <c r="G8" i="32"/>
  <c r="F8" i="32"/>
  <c r="E8" i="32"/>
  <c r="E4" i="32" s="1"/>
  <c r="E92" i="32" s="1"/>
  <c r="M5" i="32"/>
  <c r="L5" i="32"/>
  <c r="K5" i="32"/>
  <c r="J5" i="32"/>
  <c r="J4" i="32" s="1"/>
  <c r="J92" i="32" s="1"/>
  <c r="I5" i="32"/>
  <c r="H5" i="32"/>
  <c r="G5" i="32"/>
  <c r="F5" i="32"/>
  <c r="F4" i="32" s="1"/>
  <c r="F92" i="32" s="1"/>
  <c r="E5" i="32"/>
  <c r="K4" i="32"/>
  <c r="G4" i="32"/>
  <c r="M81" i="31"/>
  <c r="M77" i="31" s="1"/>
  <c r="L81" i="31"/>
  <c r="K81" i="31"/>
  <c r="J81" i="31"/>
  <c r="I81" i="31"/>
  <c r="I77" i="31" s="1"/>
  <c r="H81" i="31"/>
  <c r="G81" i="31"/>
  <c r="F81" i="31"/>
  <c r="E81" i="31"/>
  <c r="E77" i="31" s="1"/>
  <c r="M78" i="31"/>
  <c r="L78" i="31"/>
  <c r="L77" i="31" s="1"/>
  <c r="K78" i="31"/>
  <c r="J78" i="31"/>
  <c r="J77" i="31" s="1"/>
  <c r="I78" i="31"/>
  <c r="H78" i="31"/>
  <c r="H77" i="31" s="1"/>
  <c r="G78" i="31"/>
  <c r="F78" i="31"/>
  <c r="F77" i="31" s="1"/>
  <c r="E78" i="31"/>
  <c r="K77" i="31"/>
  <c r="G77" i="31"/>
  <c r="M73" i="31"/>
  <c r="L73" i="31"/>
  <c r="K73" i="31"/>
  <c r="J73" i="31"/>
  <c r="I73" i="31"/>
  <c r="H73" i="31"/>
  <c r="G73" i="31"/>
  <c r="F73" i="31"/>
  <c r="E73" i="31"/>
  <c r="M68" i="31"/>
  <c r="M64" i="31" s="1"/>
  <c r="L68" i="31"/>
  <c r="K68" i="31"/>
  <c r="J68" i="31"/>
  <c r="I68" i="31"/>
  <c r="I64" i="31" s="1"/>
  <c r="H68" i="31"/>
  <c r="G68" i="31"/>
  <c r="F68" i="31"/>
  <c r="E68" i="31"/>
  <c r="E64" i="31" s="1"/>
  <c r="M65" i="31"/>
  <c r="L65" i="31"/>
  <c r="L64" i="31" s="1"/>
  <c r="K65" i="31"/>
  <c r="J65" i="31"/>
  <c r="J64" i="31" s="1"/>
  <c r="I65" i="31"/>
  <c r="H65" i="31"/>
  <c r="H64" i="31" s="1"/>
  <c r="G65" i="31"/>
  <c r="F65" i="31"/>
  <c r="F64" i="31" s="1"/>
  <c r="E65" i="31"/>
  <c r="K64" i="31"/>
  <c r="G64" i="31"/>
  <c r="M59" i="31"/>
  <c r="L59" i="31"/>
  <c r="K59" i="31"/>
  <c r="J59" i="31"/>
  <c r="I59" i="31"/>
  <c r="H59" i="31"/>
  <c r="G59" i="31"/>
  <c r="F59" i="31"/>
  <c r="E59" i="31"/>
  <c r="M56" i="31"/>
  <c r="M52" i="31" s="1"/>
  <c r="M51" i="31" s="1"/>
  <c r="L56" i="31"/>
  <c r="K56" i="31"/>
  <c r="J56" i="31"/>
  <c r="I56" i="31"/>
  <c r="I52" i="31" s="1"/>
  <c r="I51" i="31" s="1"/>
  <c r="H56" i="31"/>
  <c r="G56" i="31"/>
  <c r="F56" i="31"/>
  <c r="E56" i="31"/>
  <c r="E52" i="31" s="1"/>
  <c r="E51" i="31" s="1"/>
  <c r="M53" i="31"/>
  <c r="L53" i="31"/>
  <c r="L52" i="31" s="1"/>
  <c r="K53" i="31"/>
  <c r="J53" i="31"/>
  <c r="J52" i="31" s="1"/>
  <c r="J51" i="31" s="1"/>
  <c r="I53" i="31"/>
  <c r="H53" i="31"/>
  <c r="H52" i="31" s="1"/>
  <c r="H51" i="31" s="1"/>
  <c r="G53" i="31"/>
  <c r="F53" i="31"/>
  <c r="F52" i="31" s="1"/>
  <c r="F51" i="31" s="1"/>
  <c r="E53" i="31"/>
  <c r="K52" i="31"/>
  <c r="K51" i="31" s="1"/>
  <c r="G52" i="31"/>
  <c r="G51" i="31" s="1"/>
  <c r="L51" i="31"/>
  <c r="L92" i="31" s="1"/>
  <c r="M47" i="31"/>
  <c r="L47" i="31"/>
  <c r="K47" i="31"/>
  <c r="J47" i="31"/>
  <c r="I47" i="31"/>
  <c r="H47" i="31"/>
  <c r="G47" i="31"/>
  <c r="F47" i="31"/>
  <c r="E47" i="31"/>
  <c r="M8" i="31"/>
  <c r="L8" i="31"/>
  <c r="K8" i="31"/>
  <c r="J8" i="31"/>
  <c r="J4" i="31" s="1"/>
  <c r="I8" i="31"/>
  <c r="H8" i="31"/>
  <c r="G8" i="31"/>
  <c r="F8" i="31"/>
  <c r="F4" i="31" s="1"/>
  <c r="E8" i="31"/>
  <c r="M5" i="31"/>
  <c r="M4" i="31" s="1"/>
  <c r="M92" i="31" s="1"/>
  <c r="L5" i="31"/>
  <c r="K5" i="31"/>
  <c r="K4" i="31" s="1"/>
  <c r="J5" i="31"/>
  <c r="I5" i="31"/>
  <c r="I4" i="31" s="1"/>
  <c r="I92" i="31" s="1"/>
  <c r="H5" i="31"/>
  <c r="G5" i="31"/>
  <c r="G4" i="31" s="1"/>
  <c r="F5" i="31"/>
  <c r="E5" i="31"/>
  <c r="E4" i="31" s="1"/>
  <c r="E92" i="31" s="1"/>
  <c r="L4" i="31"/>
  <c r="H4" i="31"/>
  <c r="M81" i="30"/>
  <c r="L81" i="30"/>
  <c r="K81" i="30"/>
  <c r="J81" i="30"/>
  <c r="J77" i="30" s="1"/>
  <c r="I81" i="30"/>
  <c r="H81" i="30"/>
  <c r="G81" i="30"/>
  <c r="F81" i="30"/>
  <c r="F77" i="30" s="1"/>
  <c r="E81" i="30"/>
  <c r="M78" i="30"/>
  <c r="M77" i="30" s="1"/>
  <c r="L78" i="30"/>
  <c r="K78" i="30"/>
  <c r="K77" i="30" s="1"/>
  <c r="J78" i="30"/>
  <c r="I78" i="30"/>
  <c r="I77" i="30" s="1"/>
  <c r="H78" i="30"/>
  <c r="G78" i="30"/>
  <c r="G77" i="30" s="1"/>
  <c r="F78" i="30"/>
  <c r="E78" i="30"/>
  <c r="E77" i="30" s="1"/>
  <c r="L77" i="30"/>
  <c r="H77" i="30"/>
  <c r="M73" i="30"/>
  <c r="L73" i="30"/>
  <c r="K73" i="30"/>
  <c r="J73" i="30"/>
  <c r="I73" i="30"/>
  <c r="H73" i="30"/>
  <c r="G73" i="30"/>
  <c r="G51" i="30" s="1"/>
  <c r="F73" i="30"/>
  <c r="E73" i="30"/>
  <c r="M68" i="30"/>
  <c r="L68" i="30"/>
  <c r="L64" i="30" s="1"/>
  <c r="K68" i="30"/>
  <c r="J68" i="30"/>
  <c r="I68" i="30"/>
  <c r="H68" i="30"/>
  <c r="H64" i="30" s="1"/>
  <c r="G68" i="30"/>
  <c r="F68" i="30"/>
  <c r="E68" i="30"/>
  <c r="M65" i="30"/>
  <c r="M64" i="30" s="1"/>
  <c r="L65" i="30"/>
  <c r="K65" i="30"/>
  <c r="K64" i="30" s="1"/>
  <c r="J65" i="30"/>
  <c r="I65" i="30"/>
  <c r="I64" i="30" s="1"/>
  <c r="H65" i="30"/>
  <c r="G65" i="30"/>
  <c r="G64" i="30" s="1"/>
  <c r="F65" i="30"/>
  <c r="E65" i="30"/>
  <c r="E64" i="30" s="1"/>
  <c r="J64" i="30"/>
  <c r="F64" i="30"/>
  <c r="M59" i="30"/>
  <c r="L59" i="30"/>
  <c r="K59" i="30"/>
  <c r="K51" i="30" s="1"/>
  <c r="J59" i="30"/>
  <c r="I59" i="30"/>
  <c r="H59" i="30"/>
  <c r="G59" i="30"/>
  <c r="F59" i="30"/>
  <c r="E59" i="30"/>
  <c r="M56" i="30"/>
  <c r="L56" i="30"/>
  <c r="K56" i="30"/>
  <c r="J56" i="30"/>
  <c r="I56" i="30"/>
  <c r="H56" i="30"/>
  <c r="H52" i="30" s="1"/>
  <c r="H51" i="30" s="1"/>
  <c r="G56" i="30"/>
  <c r="F56" i="30"/>
  <c r="E56" i="30"/>
  <c r="M53" i="30"/>
  <c r="M52" i="30" s="1"/>
  <c r="L53" i="30"/>
  <c r="K53" i="30"/>
  <c r="K52" i="30" s="1"/>
  <c r="J53" i="30"/>
  <c r="I53" i="30"/>
  <c r="I52" i="30" s="1"/>
  <c r="I51" i="30" s="1"/>
  <c r="I92" i="30" s="1"/>
  <c r="H53" i="30"/>
  <c r="G53" i="30"/>
  <c r="G52" i="30" s="1"/>
  <c r="F53" i="30"/>
  <c r="E53" i="30"/>
  <c r="E52" i="30" s="1"/>
  <c r="L52" i="30"/>
  <c r="J52" i="30"/>
  <c r="F52" i="30"/>
  <c r="M51" i="30"/>
  <c r="E51" i="30"/>
  <c r="M47" i="30"/>
  <c r="L47" i="30"/>
  <c r="K47" i="30"/>
  <c r="J47" i="30"/>
  <c r="I47" i="30"/>
  <c r="H47" i="30"/>
  <c r="G47" i="30"/>
  <c r="F47" i="30"/>
  <c r="E47" i="30"/>
  <c r="M8" i="30"/>
  <c r="L8" i="30"/>
  <c r="K8" i="30"/>
  <c r="K4" i="30" s="1"/>
  <c r="K92" i="30" s="1"/>
  <c r="J8" i="30"/>
  <c r="I8" i="30"/>
  <c r="H8" i="30"/>
  <c r="G8" i="30"/>
  <c r="G4" i="30" s="1"/>
  <c r="G92" i="30" s="1"/>
  <c r="F8" i="30"/>
  <c r="E8" i="30"/>
  <c r="M5" i="30"/>
  <c r="L5" i="30"/>
  <c r="L4" i="30" s="1"/>
  <c r="K5" i="30"/>
  <c r="J5" i="30"/>
  <c r="I5" i="30"/>
  <c r="H5" i="30"/>
  <c r="H4" i="30" s="1"/>
  <c r="G5" i="30"/>
  <c r="F5" i="30"/>
  <c r="E5" i="30"/>
  <c r="M4" i="30"/>
  <c r="M92" i="30" s="1"/>
  <c r="I4" i="30"/>
  <c r="E4" i="30"/>
  <c r="E92" i="30" s="1"/>
  <c r="M81" i="29"/>
  <c r="L81" i="29"/>
  <c r="L77" i="29" s="1"/>
  <c r="K81" i="29"/>
  <c r="J81" i="29"/>
  <c r="I81" i="29"/>
  <c r="H81" i="29"/>
  <c r="H77" i="29" s="1"/>
  <c r="G81" i="29"/>
  <c r="F81" i="29"/>
  <c r="E81" i="29"/>
  <c r="M78" i="29"/>
  <c r="M77" i="29" s="1"/>
  <c r="L78" i="29"/>
  <c r="K78" i="29"/>
  <c r="J78" i="29"/>
  <c r="I78" i="29"/>
  <c r="I77" i="29" s="1"/>
  <c r="H78" i="29"/>
  <c r="G78" i="29"/>
  <c r="F78" i="29"/>
  <c r="E78" i="29"/>
  <c r="E77" i="29" s="1"/>
  <c r="K77" i="29"/>
  <c r="J77" i="29"/>
  <c r="G77" i="29"/>
  <c r="F77" i="29"/>
  <c r="M73" i="29"/>
  <c r="L73" i="29"/>
  <c r="K73" i="29"/>
  <c r="J73" i="29"/>
  <c r="I73" i="29"/>
  <c r="H73" i="29"/>
  <c r="G73" i="29"/>
  <c r="F73" i="29"/>
  <c r="E73" i="29"/>
  <c r="M68" i="29"/>
  <c r="L68" i="29"/>
  <c r="L64" i="29" s="1"/>
  <c r="K68" i="29"/>
  <c r="J68" i="29"/>
  <c r="I68" i="29"/>
  <c r="H68" i="29"/>
  <c r="H64" i="29" s="1"/>
  <c r="G68" i="29"/>
  <c r="F68" i="29"/>
  <c r="E68" i="29"/>
  <c r="M65" i="29"/>
  <c r="M64" i="29" s="1"/>
  <c r="L65" i="29"/>
  <c r="K65" i="29"/>
  <c r="J65" i="29"/>
  <c r="I65" i="29"/>
  <c r="I64" i="29" s="1"/>
  <c r="H65" i="29"/>
  <c r="G65" i="29"/>
  <c r="F65" i="29"/>
  <c r="E65" i="29"/>
  <c r="E64" i="29" s="1"/>
  <c r="K64" i="29"/>
  <c r="J64" i="29"/>
  <c r="G64" i="29"/>
  <c r="F64" i="29"/>
  <c r="M59" i="29"/>
  <c r="L59" i="29"/>
  <c r="K59" i="29"/>
  <c r="J59" i="29"/>
  <c r="I59" i="29"/>
  <c r="H59" i="29"/>
  <c r="G59" i="29"/>
  <c r="F59" i="29"/>
  <c r="E59" i="29"/>
  <c r="M56" i="29"/>
  <c r="L56" i="29"/>
  <c r="L52" i="29" s="1"/>
  <c r="K56" i="29"/>
  <c r="J56" i="29"/>
  <c r="I56" i="29"/>
  <c r="H56" i="29"/>
  <c r="H52" i="29" s="1"/>
  <c r="H51" i="29" s="1"/>
  <c r="G56" i="29"/>
  <c r="F56" i="29"/>
  <c r="E56" i="29"/>
  <c r="M53" i="29"/>
  <c r="M52" i="29" s="1"/>
  <c r="M51" i="29" s="1"/>
  <c r="L53" i="29"/>
  <c r="K53" i="29"/>
  <c r="J53" i="29"/>
  <c r="I53" i="29"/>
  <c r="I52" i="29" s="1"/>
  <c r="I51" i="29" s="1"/>
  <c r="H53" i="29"/>
  <c r="G53" i="29"/>
  <c r="F53" i="29"/>
  <c r="E53" i="29"/>
  <c r="E52" i="29" s="1"/>
  <c r="E51" i="29" s="1"/>
  <c r="K52" i="29"/>
  <c r="J52" i="29"/>
  <c r="J51" i="29" s="1"/>
  <c r="G52" i="29"/>
  <c r="F52" i="29"/>
  <c r="F51" i="29" s="1"/>
  <c r="K51" i="29"/>
  <c r="G51" i="29"/>
  <c r="M47" i="29"/>
  <c r="L47" i="29"/>
  <c r="L4" i="29" s="1"/>
  <c r="K47" i="29"/>
  <c r="J47" i="29"/>
  <c r="I47" i="29"/>
  <c r="H47" i="29"/>
  <c r="H4" i="29" s="1"/>
  <c r="G47" i="29"/>
  <c r="F47" i="29"/>
  <c r="E47" i="29"/>
  <c r="M8" i="29"/>
  <c r="M4" i="29" s="1"/>
  <c r="L8" i="29"/>
  <c r="K8" i="29"/>
  <c r="J8" i="29"/>
  <c r="I8" i="29"/>
  <c r="I4" i="29" s="1"/>
  <c r="H8" i="29"/>
  <c r="G8" i="29"/>
  <c r="F8" i="29"/>
  <c r="E8" i="29"/>
  <c r="E4" i="29" s="1"/>
  <c r="M5" i="29"/>
  <c r="L5" i="29"/>
  <c r="K5" i="29"/>
  <c r="J5" i="29"/>
  <c r="J4" i="29" s="1"/>
  <c r="I5" i="29"/>
  <c r="H5" i="29"/>
  <c r="G5" i="29"/>
  <c r="F5" i="29"/>
  <c r="F4" i="29" s="1"/>
  <c r="F92" i="29" s="1"/>
  <c r="E5" i="29"/>
  <c r="K4" i="29"/>
  <c r="K92" i="29" s="1"/>
  <c r="G4" i="29"/>
  <c r="G92" i="29" s="1"/>
  <c r="M81" i="28"/>
  <c r="M77" i="28" s="1"/>
  <c r="L81" i="28"/>
  <c r="K81" i="28"/>
  <c r="J81" i="28"/>
  <c r="I81" i="28"/>
  <c r="I77" i="28" s="1"/>
  <c r="H81" i="28"/>
  <c r="G81" i="28"/>
  <c r="F81" i="28"/>
  <c r="E81" i="28"/>
  <c r="E77" i="28" s="1"/>
  <c r="M78" i="28"/>
  <c r="L78" i="28"/>
  <c r="K78" i="28"/>
  <c r="J78" i="28"/>
  <c r="J77" i="28" s="1"/>
  <c r="I78" i="28"/>
  <c r="H78" i="28"/>
  <c r="G78" i="28"/>
  <c r="F78" i="28"/>
  <c r="F77" i="28" s="1"/>
  <c r="E78" i="28"/>
  <c r="L77" i="28"/>
  <c r="K77" i="28"/>
  <c r="H77" i="28"/>
  <c r="G77" i="28"/>
  <c r="M73" i="28"/>
  <c r="L73" i="28"/>
  <c r="K73" i="28"/>
  <c r="J73" i="28"/>
  <c r="I73" i="28"/>
  <c r="H73" i="28"/>
  <c r="G73" i="28"/>
  <c r="F73" i="28"/>
  <c r="E73" i="28"/>
  <c r="M68" i="28"/>
  <c r="M64" i="28" s="1"/>
  <c r="L68" i="28"/>
  <c r="K68" i="28"/>
  <c r="J68" i="28"/>
  <c r="I68" i="28"/>
  <c r="I64" i="28" s="1"/>
  <c r="H68" i="28"/>
  <c r="G68" i="28"/>
  <c r="F68" i="28"/>
  <c r="E68" i="28"/>
  <c r="E64" i="28" s="1"/>
  <c r="M65" i="28"/>
  <c r="L65" i="28"/>
  <c r="K65" i="28"/>
  <c r="J65" i="28"/>
  <c r="J64" i="28" s="1"/>
  <c r="I65" i="28"/>
  <c r="H65" i="28"/>
  <c r="G65" i="28"/>
  <c r="F65" i="28"/>
  <c r="F64" i="28" s="1"/>
  <c r="E65" i="28"/>
  <c r="L64" i="28"/>
  <c r="K64" i="28"/>
  <c r="H64" i="28"/>
  <c r="G64" i="28"/>
  <c r="M59" i="28"/>
  <c r="L59" i="28"/>
  <c r="K59" i="28"/>
  <c r="J59" i="28"/>
  <c r="I59" i="28"/>
  <c r="H59" i="28"/>
  <c r="G59" i="28"/>
  <c r="F59" i="28"/>
  <c r="E59" i="28"/>
  <c r="M56" i="28"/>
  <c r="M52" i="28" s="1"/>
  <c r="M51" i="28" s="1"/>
  <c r="L56" i="28"/>
  <c r="K56" i="28"/>
  <c r="J56" i="28"/>
  <c r="I56" i="28"/>
  <c r="I52" i="28" s="1"/>
  <c r="I51" i="28" s="1"/>
  <c r="H56" i="28"/>
  <c r="G56" i="28"/>
  <c r="F56" i="28"/>
  <c r="E56" i="28"/>
  <c r="E52" i="28" s="1"/>
  <c r="E51" i="28" s="1"/>
  <c r="M53" i="28"/>
  <c r="L53" i="28"/>
  <c r="K53" i="28"/>
  <c r="J53" i="28"/>
  <c r="J52" i="28" s="1"/>
  <c r="J51" i="28" s="1"/>
  <c r="I53" i="28"/>
  <c r="H53" i="28"/>
  <c r="G53" i="28"/>
  <c r="F53" i="28"/>
  <c r="F52" i="28" s="1"/>
  <c r="F51" i="28" s="1"/>
  <c r="E53" i="28"/>
  <c r="L52" i="28"/>
  <c r="K52" i="28"/>
  <c r="K51" i="28" s="1"/>
  <c r="H52" i="28"/>
  <c r="G52" i="28"/>
  <c r="L51" i="28"/>
  <c r="H51" i="28"/>
  <c r="M47" i="28"/>
  <c r="M4" i="28" s="1"/>
  <c r="M92" i="28" s="1"/>
  <c r="L47" i="28"/>
  <c r="K47" i="28"/>
  <c r="J47" i="28"/>
  <c r="I47" i="28"/>
  <c r="I4" i="28" s="1"/>
  <c r="I92" i="28" s="1"/>
  <c r="H47" i="28"/>
  <c r="G47" i="28"/>
  <c r="F47" i="28"/>
  <c r="E47" i="28"/>
  <c r="E4" i="28" s="1"/>
  <c r="E92" i="28" s="1"/>
  <c r="M8" i="28"/>
  <c r="L8" i="28"/>
  <c r="K8" i="28"/>
  <c r="J8" i="28"/>
  <c r="J4" i="28" s="1"/>
  <c r="J92" i="28" s="1"/>
  <c r="I8" i="28"/>
  <c r="H8" i="28"/>
  <c r="G8" i="28"/>
  <c r="F8" i="28"/>
  <c r="F4" i="28" s="1"/>
  <c r="F92" i="28" s="1"/>
  <c r="E8" i="28"/>
  <c r="M5" i="28"/>
  <c r="L5" i="28"/>
  <c r="K5" i="28"/>
  <c r="K4" i="28" s="1"/>
  <c r="K92" i="28" s="1"/>
  <c r="J5" i="28"/>
  <c r="I5" i="28"/>
  <c r="H5" i="28"/>
  <c r="G5" i="28"/>
  <c r="G4" i="28" s="1"/>
  <c r="F5" i="28"/>
  <c r="E5" i="28"/>
  <c r="L4" i="28"/>
  <c r="L92" i="28" s="1"/>
  <c r="H4" i="28"/>
  <c r="H92" i="28" s="1"/>
  <c r="M81" i="27"/>
  <c r="L81" i="27"/>
  <c r="K81" i="27"/>
  <c r="J81" i="27"/>
  <c r="J77" i="27" s="1"/>
  <c r="I81" i="27"/>
  <c r="H81" i="27"/>
  <c r="G81" i="27"/>
  <c r="F81" i="27"/>
  <c r="F77" i="27" s="1"/>
  <c r="E81" i="27"/>
  <c r="M78" i="27"/>
  <c r="L78" i="27"/>
  <c r="K78" i="27"/>
  <c r="K77" i="27" s="1"/>
  <c r="J78" i="27"/>
  <c r="I78" i="27"/>
  <c r="H78" i="27"/>
  <c r="G78" i="27"/>
  <c r="G77" i="27" s="1"/>
  <c r="F78" i="27"/>
  <c r="E78" i="27"/>
  <c r="M77" i="27"/>
  <c r="L77" i="27"/>
  <c r="I77" i="27"/>
  <c r="H77" i="27"/>
  <c r="E77" i="27"/>
  <c r="M73" i="27"/>
  <c r="L73" i="27"/>
  <c r="K73" i="27"/>
  <c r="J73" i="27"/>
  <c r="I73" i="27"/>
  <c r="H73" i="27"/>
  <c r="G73" i="27"/>
  <c r="F73" i="27"/>
  <c r="E73" i="27"/>
  <c r="M68" i="27"/>
  <c r="L68" i="27"/>
  <c r="K68" i="27"/>
  <c r="J68" i="27"/>
  <c r="J64" i="27" s="1"/>
  <c r="I68" i="27"/>
  <c r="H68" i="27"/>
  <c r="G68" i="27"/>
  <c r="F68" i="27"/>
  <c r="F64" i="27" s="1"/>
  <c r="E68" i="27"/>
  <c r="M65" i="27"/>
  <c r="L65" i="27"/>
  <c r="K65" i="27"/>
  <c r="K64" i="27" s="1"/>
  <c r="J65" i="27"/>
  <c r="I65" i="27"/>
  <c r="H65" i="27"/>
  <c r="G65" i="27"/>
  <c r="G64" i="27" s="1"/>
  <c r="F65" i="27"/>
  <c r="E65" i="27"/>
  <c r="M64" i="27"/>
  <c r="L64" i="27"/>
  <c r="I64" i="27"/>
  <c r="H64" i="27"/>
  <c r="E64" i="27"/>
  <c r="M59" i="27"/>
  <c r="L59" i="27"/>
  <c r="K59" i="27"/>
  <c r="J59" i="27"/>
  <c r="I59" i="27"/>
  <c r="H59" i="27"/>
  <c r="G59" i="27"/>
  <c r="F59" i="27"/>
  <c r="E59" i="27"/>
  <c r="E51" i="27" s="1"/>
  <c r="M56" i="27"/>
  <c r="L56" i="27"/>
  <c r="K56" i="27"/>
  <c r="J56" i="27"/>
  <c r="J52" i="27" s="1"/>
  <c r="J51" i="27" s="1"/>
  <c r="I56" i="27"/>
  <c r="H56" i="27"/>
  <c r="G56" i="27"/>
  <c r="F56" i="27"/>
  <c r="F52" i="27" s="1"/>
  <c r="F51" i="27" s="1"/>
  <c r="E56" i="27"/>
  <c r="M53" i="27"/>
  <c r="L53" i="27"/>
  <c r="K53" i="27"/>
  <c r="K52" i="27" s="1"/>
  <c r="K51" i="27" s="1"/>
  <c r="J53" i="27"/>
  <c r="I53" i="27"/>
  <c r="H53" i="27"/>
  <c r="G53" i="27"/>
  <c r="G52" i="27" s="1"/>
  <c r="G51" i="27" s="1"/>
  <c r="F53" i="27"/>
  <c r="E53" i="27"/>
  <c r="M52" i="27"/>
  <c r="L52" i="27"/>
  <c r="L51" i="27" s="1"/>
  <c r="I52" i="27"/>
  <c r="H52" i="27"/>
  <c r="H51" i="27" s="1"/>
  <c r="E52" i="27"/>
  <c r="M51" i="27"/>
  <c r="I51" i="27"/>
  <c r="M47" i="27"/>
  <c r="L47" i="27"/>
  <c r="K47" i="27"/>
  <c r="J47" i="27"/>
  <c r="I47" i="27"/>
  <c r="H47" i="27"/>
  <c r="G47" i="27"/>
  <c r="F47" i="27"/>
  <c r="E47" i="27"/>
  <c r="M8" i="27"/>
  <c r="L8" i="27"/>
  <c r="K8" i="27"/>
  <c r="K4" i="27" s="1"/>
  <c r="J8" i="27"/>
  <c r="I8" i="27"/>
  <c r="H8" i="27"/>
  <c r="G8" i="27"/>
  <c r="G4" i="27" s="1"/>
  <c r="F8" i="27"/>
  <c r="E8" i="27"/>
  <c r="M5" i="27"/>
  <c r="L5" i="27"/>
  <c r="L4" i="27" s="1"/>
  <c r="K5" i="27"/>
  <c r="J5" i="27"/>
  <c r="I5" i="27"/>
  <c r="I4" i="27" s="1"/>
  <c r="I92" i="27" s="1"/>
  <c r="H5" i="27"/>
  <c r="H4" i="27" s="1"/>
  <c r="H92" i="27" s="1"/>
  <c r="G5" i="27"/>
  <c r="F5" i="27"/>
  <c r="E5" i="27"/>
  <c r="E4" i="27" s="1"/>
  <c r="E92" i="27" s="1"/>
  <c r="M4" i="27"/>
  <c r="M92" i="27" s="1"/>
  <c r="J4" i="27"/>
  <c r="J92" i="27" s="1"/>
  <c r="F4" i="27"/>
  <c r="F92" i="27" s="1"/>
  <c r="M81" i="26"/>
  <c r="L81" i="26"/>
  <c r="K81" i="26"/>
  <c r="K77" i="26" s="1"/>
  <c r="J81" i="26"/>
  <c r="I81" i="26"/>
  <c r="H81" i="26"/>
  <c r="G81" i="26"/>
  <c r="G77" i="26" s="1"/>
  <c r="F81" i="26"/>
  <c r="E81" i="26"/>
  <c r="M78" i="26"/>
  <c r="L78" i="26"/>
  <c r="L77" i="26" s="1"/>
  <c r="K78" i="26"/>
  <c r="J78" i="26"/>
  <c r="I78" i="26"/>
  <c r="H78" i="26"/>
  <c r="H77" i="26" s="1"/>
  <c r="G78" i="26"/>
  <c r="F78" i="26"/>
  <c r="E78" i="26"/>
  <c r="M77" i="26"/>
  <c r="J77" i="26"/>
  <c r="I77" i="26"/>
  <c r="F77" i="26"/>
  <c r="E77" i="26"/>
  <c r="M73" i="26"/>
  <c r="L73" i="26"/>
  <c r="K73" i="26"/>
  <c r="J73" i="26"/>
  <c r="I73" i="26"/>
  <c r="H73" i="26"/>
  <c r="G73" i="26"/>
  <c r="F73" i="26"/>
  <c r="E73" i="26"/>
  <c r="M68" i="26"/>
  <c r="L68" i="26"/>
  <c r="K68" i="26"/>
  <c r="K64" i="26" s="1"/>
  <c r="J68" i="26"/>
  <c r="I68" i="26"/>
  <c r="H68" i="26"/>
  <c r="G68" i="26"/>
  <c r="G64" i="26" s="1"/>
  <c r="F68" i="26"/>
  <c r="E68" i="26"/>
  <c r="M65" i="26"/>
  <c r="L65" i="26"/>
  <c r="L64" i="26" s="1"/>
  <c r="K65" i="26"/>
  <c r="J65" i="26"/>
  <c r="I65" i="26"/>
  <c r="H65" i="26"/>
  <c r="H64" i="26" s="1"/>
  <c r="G65" i="26"/>
  <c r="F65" i="26"/>
  <c r="E65" i="26"/>
  <c r="M64" i="26"/>
  <c r="J64" i="26"/>
  <c r="I64" i="26"/>
  <c r="F64" i="26"/>
  <c r="E64" i="26"/>
  <c r="M59" i="26"/>
  <c r="L59" i="26"/>
  <c r="K59" i="26"/>
  <c r="J59" i="26"/>
  <c r="J51" i="26" s="1"/>
  <c r="I59" i="26"/>
  <c r="H59" i="26"/>
  <c r="G59" i="26"/>
  <c r="F59" i="26"/>
  <c r="E59" i="26"/>
  <c r="M56" i="26"/>
  <c r="L56" i="26"/>
  <c r="K56" i="26"/>
  <c r="K52" i="26" s="1"/>
  <c r="K51" i="26" s="1"/>
  <c r="J56" i="26"/>
  <c r="I56" i="26"/>
  <c r="H56" i="26"/>
  <c r="G56" i="26"/>
  <c r="G52" i="26" s="1"/>
  <c r="G51" i="26" s="1"/>
  <c r="G92" i="26" s="1"/>
  <c r="F56" i="26"/>
  <c r="E56" i="26"/>
  <c r="M53" i="26"/>
  <c r="L53" i="26"/>
  <c r="L52" i="26" s="1"/>
  <c r="L51" i="26" s="1"/>
  <c r="K53" i="26"/>
  <c r="J53" i="26"/>
  <c r="I53" i="26"/>
  <c r="H53" i="26"/>
  <c r="H52" i="26" s="1"/>
  <c r="H51" i="26" s="1"/>
  <c r="G53" i="26"/>
  <c r="F53" i="26"/>
  <c r="E53" i="26"/>
  <c r="M52" i="26"/>
  <c r="M51" i="26" s="1"/>
  <c r="J52" i="26"/>
  <c r="I52" i="26"/>
  <c r="I51" i="26" s="1"/>
  <c r="F52" i="26"/>
  <c r="E52" i="26"/>
  <c r="E51" i="26" s="1"/>
  <c r="F51" i="26"/>
  <c r="M47" i="26"/>
  <c r="L47" i="26"/>
  <c r="K47" i="26"/>
  <c r="J47" i="26"/>
  <c r="I47" i="26"/>
  <c r="H47" i="26"/>
  <c r="G47" i="26"/>
  <c r="F47" i="26"/>
  <c r="E47" i="26"/>
  <c r="M8" i="26"/>
  <c r="L8" i="26"/>
  <c r="K8" i="26"/>
  <c r="J8" i="26"/>
  <c r="I8" i="26"/>
  <c r="H8" i="26"/>
  <c r="G8" i="26"/>
  <c r="F8" i="26"/>
  <c r="E8" i="26"/>
  <c r="M5" i="26"/>
  <c r="L5" i="26"/>
  <c r="K5" i="26"/>
  <c r="J5" i="26"/>
  <c r="J4" i="26" s="1"/>
  <c r="J92" i="26" s="1"/>
  <c r="I5" i="26"/>
  <c r="H5" i="26"/>
  <c r="G5" i="26"/>
  <c r="F5" i="26"/>
  <c r="F4" i="26" s="1"/>
  <c r="F92" i="26" s="1"/>
  <c r="E5" i="26"/>
  <c r="K4" i="26"/>
  <c r="K92" i="26" s="1"/>
  <c r="G4" i="26"/>
  <c r="M36" i="25"/>
  <c r="L36" i="25"/>
  <c r="K36" i="25"/>
  <c r="J36" i="25"/>
  <c r="I36" i="25"/>
  <c r="H36" i="25"/>
  <c r="G36" i="25"/>
  <c r="F36" i="25"/>
  <c r="E36" i="25"/>
  <c r="M31" i="25"/>
  <c r="L31" i="25"/>
  <c r="K31" i="25"/>
  <c r="J31" i="25"/>
  <c r="I31" i="25"/>
  <c r="H31" i="25"/>
  <c r="G31" i="25"/>
  <c r="F31" i="25"/>
  <c r="E31" i="25"/>
  <c r="M21" i="25"/>
  <c r="L21" i="25"/>
  <c r="K21" i="25"/>
  <c r="J21" i="25"/>
  <c r="I21" i="25"/>
  <c r="H21" i="25"/>
  <c r="G21" i="25"/>
  <c r="G40" i="25" s="1"/>
  <c r="F21" i="25"/>
  <c r="E21" i="25"/>
  <c r="M10" i="25"/>
  <c r="L10" i="25"/>
  <c r="L9" i="25" s="1"/>
  <c r="L40" i="25" s="1"/>
  <c r="K10" i="25"/>
  <c r="K9" i="25" s="1"/>
  <c r="K40" i="25" s="1"/>
  <c r="J10" i="25"/>
  <c r="I10" i="25"/>
  <c r="H10" i="25"/>
  <c r="G10" i="25"/>
  <c r="G9" i="25" s="1"/>
  <c r="F10" i="25"/>
  <c r="E10" i="25"/>
  <c r="M9" i="25"/>
  <c r="J9" i="25"/>
  <c r="I9" i="25"/>
  <c r="H9" i="25"/>
  <c r="H40" i="25" s="1"/>
  <c r="F9" i="25"/>
  <c r="E9" i="25"/>
  <c r="M4" i="25"/>
  <c r="L4" i="25"/>
  <c r="K4" i="25"/>
  <c r="J4" i="25"/>
  <c r="I4" i="25"/>
  <c r="H4" i="25"/>
  <c r="G4" i="25"/>
  <c r="F4" i="25"/>
  <c r="E4" i="25"/>
  <c r="K15" i="24"/>
  <c r="J15" i="24"/>
  <c r="I15" i="24"/>
  <c r="H15" i="24"/>
  <c r="G15" i="24"/>
  <c r="F15" i="24"/>
  <c r="E15" i="24"/>
  <c r="D15" i="24"/>
  <c r="C15" i="24"/>
  <c r="K4" i="24"/>
  <c r="J4" i="24"/>
  <c r="I4" i="24"/>
  <c r="H4" i="24"/>
  <c r="G4" i="24"/>
  <c r="F4" i="24"/>
  <c r="E4" i="24"/>
  <c r="D4" i="24"/>
  <c r="C4" i="24"/>
  <c r="G26" i="23"/>
  <c r="C26" i="23"/>
  <c r="K16" i="23"/>
  <c r="J16" i="23"/>
  <c r="I16" i="23"/>
  <c r="H16" i="23"/>
  <c r="G16" i="23"/>
  <c r="F16" i="23"/>
  <c r="E16" i="23"/>
  <c r="D16" i="23"/>
  <c r="C16" i="23"/>
  <c r="K8" i="23"/>
  <c r="K26" i="23" s="1"/>
  <c r="J8" i="23"/>
  <c r="I8" i="23"/>
  <c r="H8" i="23"/>
  <c r="G8" i="23"/>
  <c r="F8" i="23"/>
  <c r="E8" i="23"/>
  <c r="E26" i="23" s="1"/>
  <c r="D8" i="23"/>
  <c r="C8" i="23"/>
  <c r="K4" i="23"/>
  <c r="J4" i="23"/>
  <c r="J26" i="23" s="1"/>
  <c r="I4" i="23"/>
  <c r="H4" i="23"/>
  <c r="G4" i="23"/>
  <c r="F4" i="23"/>
  <c r="F26" i="23" s="1"/>
  <c r="E4" i="23"/>
  <c r="D4" i="23"/>
  <c r="D26" i="23" s="1"/>
  <c r="C4" i="23"/>
  <c r="Z20" i="22"/>
  <c r="Z19" i="22"/>
  <c r="K19" i="22"/>
  <c r="J19" i="22"/>
  <c r="I19" i="22"/>
  <c r="H19" i="22"/>
  <c r="G19" i="22"/>
  <c r="F19" i="22"/>
  <c r="E19" i="22"/>
  <c r="D19" i="22"/>
  <c r="C19" i="22"/>
  <c r="Z18" i="22"/>
  <c r="Z17" i="22"/>
  <c r="Z16" i="22"/>
  <c r="Z15" i="22"/>
  <c r="Z14" i="22"/>
  <c r="Z13" i="22"/>
  <c r="Z12" i="22"/>
  <c r="Z11" i="22"/>
  <c r="Z10" i="22"/>
  <c r="Z9" i="22"/>
  <c r="Z8" i="22"/>
  <c r="Z7" i="22"/>
  <c r="Z6" i="22"/>
  <c r="Z5" i="22"/>
  <c r="Z4" i="22"/>
  <c r="I26" i="21"/>
  <c r="E26" i="21"/>
  <c r="K16" i="21"/>
  <c r="J16" i="21"/>
  <c r="I16" i="21"/>
  <c r="H16" i="21"/>
  <c r="G16" i="21"/>
  <c r="F16" i="21"/>
  <c r="E16" i="21"/>
  <c r="D16" i="21"/>
  <c r="C16" i="21"/>
  <c r="K8" i="21"/>
  <c r="K26" i="21" s="1"/>
  <c r="J8" i="21"/>
  <c r="I8" i="21"/>
  <c r="H8" i="21"/>
  <c r="G8" i="21"/>
  <c r="G26" i="21" s="1"/>
  <c r="F8" i="21"/>
  <c r="E8" i="21"/>
  <c r="D8" i="21"/>
  <c r="C8" i="21"/>
  <c r="C26" i="21" s="1"/>
  <c r="K4" i="21"/>
  <c r="J4" i="21"/>
  <c r="J26" i="21" s="1"/>
  <c r="I4" i="21"/>
  <c r="H4" i="21"/>
  <c r="H26" i="21" s="1"/>
  <c r="G4" i="21"/>
  <c r="F4" i="21"/>
  <c r="F26" i="21" s="1"/>
  <c r="E4" i="21"/>
  <c r="D4" i="21"/>
  <c r="D26" i="21" s="1"/>
  <c r="C4" i="21"/>
  <c r="Z20" i="20"/>
  <c r="Z19" i="20"/>
  <c r="K19" i="20"/>
  <c r="J19" i="20"/>
  <c r="I19" i="20"/>
  <c r="H19" i="20"/>
  <c r="G19" i="20"/>
  <c r="F19" i="20"/>
  <c r="E19" i="20"/>
  <c r="D19" i="20"/>
  <c r="C19" i="20"/>
  <c r="Z18" i="20"/>
  <c r="Z17" i="20"/>
  <c r="Z16" i="20"/>
  <c r="Z15" i="20"/>
  <c r="Z14" i="20"/>
  <c r="Z13" i="20"/>
  <c r="Z12" i="20"/>
  <c r="Z11" i="20"/>
  <c r="Z10" i="20"/>
  <c r="Z9" i="20"/>
  <c r="Z8" i="20"/>
  <c r="Z7" i="20"/>
  <c r="Z6" i="20"/>
  <c r="Z5" i="20"/>
  <c r="Z4" i="20"/>
  <c r="K26" i="19"/>
  <c r="G26" i="19"/>
  <c r="C26" i="19"/>
  <c r="K16" i="19"/>
  <c r="J16" i="19"/>
  <c r="I16" i="19"/>
  <c r="H16" i="19"/>
  <c r="G16" i="19"/>
  <c r="F16" i="19"/>
  <c r="E16" i="19"/>
  <c r="D16" i="19"/>
  <c r="C16" i="19"/>
  <c r="K8" i="19"/>
  <c r="J8" i="19"/>
  <c r="I8" i="19"/>
  <c r="I26" i="19" s="1"/>
  <c r="H8" i="19"/>
  <c r="G8" i="19"/>
  <c r="F8" i="19"/>
  <c r="E8" i="19"/>
  <c r="E26" i="19" s="1"/>
  <c r="D8" i="19"/>
  <c r="C8" i="19"/>
  <c r="K4" i="19"/>
  <c r="J4" i="19"/>
  <c r="J26" i="19" s="1"/>
  <c r="I4" i="19"/>
  <c r="H4" i="19"/>
  <c r="H26" i="19" s="1"/>
  <c r="G4" i="19"/>
  <c r="F4" i="19"/>
  <c r="F26" i="19" s="1"/>
  <c r="E4" i="19"/>
  <c r="D4" i="19"/>
  <c r="D26" i="19" s="1"/>
  <c r="C4" i="19"/>
  <c r="Z20" i="18"/>
  <c r="Z19" i="18"/>
  <c r="K19" i="18"/>
  <c r="J19" i="18"/>
  <c r="I19" i="18"/>
  <c r="H19" i="18"/>
  <c r="G19" i="18"/>
  <c r="F19" i="18"/>
  <c r="E19" i="18"/>
  <c r="D19" i="18"/>
  <c r="C19" i="18"/>
  <c r="Z18" i="18"/>
  <c r="Z17" i="18"/>
  <c r="Z16" i="18"/>
  <c r="Z15" i="18"/>
  <c r="Z14" i="18"/>
  <c r="Z13" i="18"/>
  <c r="Z12" i="18"/>
  <c r="Z11" i="18"/>
  <c r="Z10" i="18"/>
  <c r="Z9" i="18"/>
  <c r="Z8" i="18"/>
  <c r="Z7" i="18"/>
  <c r="Z6" i="18"/>
  <c r="Z5" i="18"/>
  <c r="Z4" i="18"/>
  <c r="I26" i="17"/>
  <c r="E26" i="17"/>
  <c r="K16" i="17"/>
  <c r="J16" i="17"/>
  <c r="I16" i="17"/>
  <c r="H16" i="17"/>
  <c r="G16" i="17"/>
  <c r="F16" i="17"/>
  <c r="E16" i="17"/>
  <c r="D16" i="17"/>
  <c r="C16" i="17"/>
  <c r="K8" i="17"/>
  <c r="K26" i="17" s="1"/>
  <c r="J8" i="17"/>
  <c r="I8" i="17"/>
  <c r="H8" i="17"/>
  <c r="G8" i="17"/>
  <c r="G26" i="17" s="1"/>
  <c r="F8" i="17"/>
  <c r="E8" i="17"/>
  <c r="D8" i="17"/>
  <c r="C8" i="17"/>
  <c r="C26" i="17" s="1"/>
  <c r="K4" i="17"/>
  <c r="J4" i="17"/>
  <c r="J26" i="17" s="1"/>
  <c r="I4" i="17"/>
  <c r="H4" i="17"/>
  <c r="H26" i="17" s="1"/>
  <c r="G4" i="17"/>
  <c r="F4" i="17"/>
  <c r="F26" i="17" s="1"/>
  <c r="E4" i="17"/>
  <c r="D4" i="17"/>
  <c r="D26" i="17" s="1"/>
  <c r="C4" i="17"/>
  <c r="Z20" i="16"/>
  <c r="Z19" i="16"/>
  <c r="K19" i="16"/>
  <c r="J19" i="16"/>
  <c r="I19" i="16"/>
  <c r="H19" i="16"/>
  <c r="G19" i="16"/>
  <c r="F19" i="16"/>
  <c r="E19" i="16"/>
  <c r="D19" i="16"/>
  <c r="C19" i="16"/>
  <c r="Z18" i="16"/>
  <c r="Z17" i="16"/>
  <c r="Z16" i="16"/>
  <c r="Z15" i="16"/>
  <c r="Z14" i="16"/>
  <c r="Z13" i="16"/>
  <c r="Z12" i="16"/>
  <c r="Z11" i="16"/>
  <c r="Z10" i="16"/>
  <c r="Z9" i="16"/>
  <c r="Z8" i="16"/>
  <c r="Z7" i="16"/>
  <c r="Z6" i="16"/>
  <c r="Z5" i="16"/>
  <c r="Z4" i="16"/>
  <c r="K26" i="15"/>
  <c r="G26" i="15"/>
  <c r="C26" i="15"/>
  <c r="K16" i="15"/>
  <c r="J16" i="15"/>
  <c r="I16" i="15"/>
  <c r="H16" i="15"/>
  <c r="G16" i="15"/>
  <c r="F16" i="15"/>
  <c r="E16" i="15"/>
  <c r="D16" i="15"/>
  <c r="C16" i="15"/>
  <c r="K8" i="15"/>
  <c r="J8" i="15"/>
  <c r="I8" i="15"/>
  <c r="I26" i="15" s="1"/>
  <c r="H8" i="15"/>
  <c r="G8" i="15"/>
  <c r="F8" i="15"/>
  <c r="E8" i="15"/>
  <c r="E26" i="15" s="1"/>
  <c r="D8" i="15"/>
  <c r="C8" i="15"/>
  <c r="K4" i="15"/>
  <c r="J4" i="15"/>
  <c r="J26" i="15" s="1"/>
  <c r="I4" i="15"/>
  <c r="H4" i="15"/>
  <c r="H26" i="15" s="1"/>
  <c r="G4" i="15"/>
  <c r="F4" i="15"/>
  <c r="F26" i="15" s="1"/>
  <c r="E4" i="15"/>
  <c r="D4" i="15"/>
  <c r="D26" i="15" s="1"/>
  <c r="C4" i="15"/>
  <c r="Z20" i="14"/>
  <c r="Z19" i="14"/>
  <c r="K19" i="14"/>
  <c r="J19" i="14"/>
  <c r="I19" i="14"/>
  <c r="H19" i="14"/>
  <c r="G19" i="14"/>
  <c r="F19" i="14"/>
  <c r="E19" i="14"/>
  <c r="D19" i="14"/>
  <c r="C19" i="14"/>
  <c r="Z18" i="14"/>
  <c r="Z17" i="14"/>
  <c r="Z16" i="14"/>
  <c r="Z15" i="14"/>
  <c r="Z14" i="14"/>
  <c r="Z13" i="14"/>
  <c r="Z12" i="14"/>
  <c r="Z11" i="14"/>
  <c r="Z10" i="14"/>
  <c r="Z9" i="14"/>
  <c r="Z8" i="14"/>
  <c r="Z7" i="14"/>
  <c r="Z6" i="14"/>
  <c r="Z5" i="14"/>
  <c r="Z4" i="14"/>
  <c r="I26" i="13"/>
  <c r="E26" i="13"/>
  <c r="K16" i="13"/>
  <c r="J16" i="13"/>
  <c r="I16" i="13"/>
  <c r="H16" i="13"/>
  <c r="G16" i="13"/>
  <c r="F16" i="13"/>
  <c r="E16" i="13"/>
  <c r="D16" i="13"/>
  <c r="C16" i="13"/>
  <c r="K8" i="13"/>
  <c r="K26" i="13" s="1"/>
  <c r="J8" i="13"/>
  <c r="I8" i="13"/>
  <c r="H8" i="13"/>
  <c r="G8" i="13"/>
  <c r="G26" i="13" s="1"/>
  <c r="F8" i="13"/>
  <c r="E8" i="13"/>
  <c r="D8" i="13"/>
  <c r="C8" i="13"/>
  <c r="C26" i="13" s="1"/>
  <c r="K4" i="13"/>
  <c r="J4" i="13"/>
  <c r="J26" i="13" s="1"/>
  <c r="I4" i="13"/>
  <c r="H4" i="13"/>
  <c r="H26" i="13" s="1"/>
  <c r="G4" i="13"/>
  <c r="F4" i="13"/>
  <c r="F26" i="13" s="1"/>
  <c r="E4" i="13"/>
  <c r="D4" i="13"/>
  <c r="D26" i="13" s="1"/>
  <c r="C4" i="13"/>
  <c r="Z20" i="12"/>
  <c r="Z19" i="12"/>
  <c r="K19" i="12"/>
  <c r="J19" i="12"/>
  <c r="I19" i="12"/>
  <c r="H19" i="12"/>
  <c r="G19" i="12"/>
  <c r="F19" i="12"/>
  <c r="E19" i="12"/>
  <c r="D19" i="12"/>
  <c r="C19" i="12"/>
  <c r="Z18" i="12"/>
  <c r="Z17" i="12"/>
  <c r="Z16" i="12"/>
  <c r="Z15" i="12"/>
  <c r="Z14" i="12"/>
  <c r="Z13" i="12"/>
  <c r="Z12" i="12"/>
  <c r="Z11" i="12"/>
  <c r="Z10" i="12"/>
  <c r="Z9" i="12"/>
  <c r="Z8" i="12"/>
  <c r="Z7" i="12"/>
  <c r="Z6" i="12"/>
  <c r="Z5" i="12"/>
  <c r="Z4" i="12"/>
  <c r="K26" i="11"/>
  <c r="G26" i="11"/>
  <c r="C26" i="11"/>
  <c r="K16" i="11"/>
  <c r="J16" i="11"/>
  <c r="I16" i="11"/>
  <c r="H16" i="11"/>
  <c r="G16" i="11"/>
  <c r="F16" i="11"/>
  <c r="E16" i="11"/>
  <c r="D16" i="11"/>
  <c r="C16" i="11"/>
  <c r="K8" i="11"/>
  <c r="J8" i="11"/>
  <c r="I8" i="11"/>
  <c r="I26" i="11" s="1"/>
  <c r="H8" i="11"/>
  <c r="G8" i="11"/>
  <c r="F8" i="11"/>
  <c r="E8" i="11"/>
  <c r="E26" i="11" s="1"/>
  <c r="D8" i="11"/>
  <c r="C8" i="11"/>
  <c r="K4" i="11"/>
  <c r="J4" i="11"/>
  <c r="J26" i="11" s="1"/>
  <c r="I4" i="11"/>
  <c r="H4" i="11"/>
  <c r="H26" i="11" s="1"/>
  <c r="G4" i="11"/>
  <c r="F4" i="11"/>
  <c r="F26" i="11" s="1"/>
  <c r="E4" i="11"/>
  <c r="D4" i="11"/>
  <c r="D26" i="11" s="1"/>
  <c r="C4" i="11"/>
  <c r="Z20" i="10"/>
  <c r="Z19" i="10"/>
  <c r="K19" i="10"/>
  <c r="J19" i="10"/>
  <c r="I19" i="10"/>
  <c r="H19" i="10"/>
  <c r="G19" i="10"/>
  <c r="F19" i="10"/>
  <c r="E19" i="10"/>
  <c r="D19" i="10"/>
  <c r="C19" i="10"/>
  <c r="Z18" i="10"/>
  <c r="Z17" i="10"/>
  <c r="Z16" i="10"/>
  <c r="Z15" i="10"/>
  <c r="Z14" i="10"/>
  <c r="Z13" i="10"/>
  <c r="Z12" i="10"/>
  <c r="Z11" i="10"/>
  <c r="Z10" i="10"/>
  <c r="Z9" i="10"/>
  <c r="Z8" i="10"/>
  <c r="Z7" i="10"/>
  <c r="Z6" i="10"/>
  <c r="Z5" i="10"/>
  <c r="Z4" i="10"/>
  <c r="I26" i="9"/>
  <c r="E26" i="9"/>
  <c r="K16" i="9"/>
  <c r="J16" i="9"/>
  <c r="I16" i="9"/>
  <c r="H16" i="9"/>
  <c r="G16" i="9"/>
  <c r="F16" i="9"/>
  <c r="E16" i="9"/>
  <c r="D16" i="9"/>
  <c r="C16" i="9"/>
  <c r="K8" i="9"/>
  <c r="K26" i="9" s="1"/>
  <c r="J8" i="9"/>
  <c r="I8" i="9"/>
  <c r="H8" i="9"/>
  <c r="G8" i="9"/>
  <c r="G26" i="9" s="1"/>
  <c r="F8" i="9"/>
  <c r="E8" i="9"/>
  <c r="D8" i="9"/>
  <c r="C8" i="9"/>
  <c r="C26" i="9" s="1"/>
  <c r="K4" i="9"/>
  <c r="J4" i="9"/>
  <c r="J26" i="9" s="1"/>
  <c r="I4" i="9"/>
  <c r="H4" i="9"/>
  <c r="H26" i="9" s="1"/>
  <c r="G4" i="9"/>
  <c r="F4" i="9"/>
  <c r="F26" i="9" s="1"/>
  <c r="E4" i="9"/>
  <c r="D4" i="9"/>
  <c r="D26" i="9" s="1"/>
  <c r="C4" i="9"/>
  <c r="Z20" i="8"/>
  <c r="Z19" i="8"/>
  <c r="K19" i="8"/>
  <c r="J19" i="8"/>
  <c r="I19" i="8"/>
  <c r="H19" i="8"/>
  <c r="G19" i="8"/>
  <c r="F19" i="8"/>
  <c r="E19" i="8"/>
  <c r="D19" i="8"/>
  <c r="C19" i="8"/>
  <c r="Z18" i="8"/>
  <c r="Z17" i="8"/>
  <c r="Z16" i="8"/>
  <c r="Z15" i="8"/>
  <c r="Z14" i="8"/>
  <c r="Z13" i="8"/>
  <c r="Z12" i="8"/>
  <c r="Z11" i="8"/>
  <c r="Z10" i="8"/>
  <c r="Z9" i="8"/>
  <c r="Z8" i="8"/>
  <c r="Z7" i="8"/>
  <c r="Z6" i="8"/>
  <c r="Z5" i="8"/>
  <c r="Z4" i="8"/>
  <c r="K26" i="7"/>
  <c r="G26" i="7"/>
  <c r="C26" i="7"/>
  <c r="K16" i="7"/>
  <c r="J16" i="7"/>
  <c r="I16" i="7"/>
  <c r="H16" i="7"/>
  <c r="G16" i="7"/>
  <c r="F16" i="7"/>
  <c r="E16" i="7"/>
  <c r="D16" i="7"/>
  <c r="C16" i="7"/>
  <c r="K8" i="7"/>
  <c r="J8" i="7"/>
  <c r="I8" i="7"/>
  <c r="I26" i="7" s="1"/>
  <c r="H8" i="7"/>
  <c r="G8" i="7"/>
  <c r="F8" i="7"/>
  <c r="E8" i="7"/>
  <c r="E26" i="7" s="1"/>
  <c r="D8" i="7"/>
  <c r="C8" i="7"/>
  <c r="K4" i="7"/>
  <c r="J4" i="7"/>
  <c r="J26" i="7" s="1"/>
  <c r="I4" i="7"/>
  <c r="H4" i="7"/>
  <c r="H26" i="7" s="1"/>
  <c r="G4" i="7"/>
  <c r="F4" i="7"/>
  <c r="F26" i="7" s="1"/>
  <c r="E4" i="7"/>
  <c r="D4" i="7"/>
  <c r="D26" i="7" s="1"/>
  <c r="C4" i="7"/>
  <c r="Z20" i="6"/>
  <c r="Z19" i="6"/>
  <c r="K19" i="6"/>
  <c r="J19" i="6"/>
  <c r="I19" i="6"/>
  <c r="H19" i="6"/>
  <c r="G19" i="6"/>
  <c r="F19" i="6"/>
  <c r="E19" i="6"/>
  <c r="D19" i="6"/>
  <c r="C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Z4" i="6"/>
  <c r="Z20" i="5"/>
  <c r="Z19" i="5"/>
  <c r="K19" i="5"/>
  <c r="J19" i="5"/>
  <c r="I19" i="5"/>
  <c r="H19" i="5"/>
  <c r="G19" i="5"/>
  <c r="F19" i="5"/>
  <c r="E19" i="5"/>
  <c r="D19" i="5"/>
  <c r="C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Z5" i="5"/>
  <c r="Z4" i="5"/>
  <c r="K26" i="4"/>
  <c r="G26" i="4"/>
  <c r="C26" i="4"/>
  <c r="K16" i="4"/>
  <c r="J16" i="4"/>
  <c r="I16" i="4"/>
  <c r="H16" i="4"/>
  <c r="G16" i="4"/>
  <c r="F16" i="4"/>
  <c r="E16" i="4"/>
  <c r="D16" i="4"/>
  <c r="C16" i="4"/>
  <c r="K8" i="4"/>
  <c r="J8" i="4"/>
  <c r="I8" i="4"/>
  <c r="I26" i="4" s="1"/>
  <c r="H8" i="4"/>
  <c r="G8" i="4"/>
  <c r="F8" i="4"/>
  <c r="E8" i="4"/>
  <c r="E26" i="4" s="1"/>
  <c r="D8" i="4"/>
  <c r="C8" i="4"/>
  <c r="K4" i="4"/>
  <c r="J4" i="4"/>
  <c r="J26" i="4" s="1"/>
  <c r="I4" i="4"/>
  <c r="H4" i="4"/>
  <c r="H26" i="4" s="1"/>
  <c r="G4" i="4"/>
  <c r="F4" i="4"/>
  <c r="F26" i="4" s="1"/>
  <c r="E4" i="4"/>
  <c r="D4" i="4"/>
  <c r="D26" i="4" s="1"/>
  <c r="C4" i="4"/>
  <c r="H26" i="23" l="1"/>
  <c r="F40" i="25"/>
  <c r="J40" i="25"/>
  <c r="I26" i="23"/>
  <c r="L92" i="27"/>
  <c r="G92" i="27"/>
  <c r="K92" i="27"/>
  <c r="G51" i="28"/>
  <c r="H92" i="31"/>
  <c r="G92" i="28"/>
  <c r="J92" i="29"/>
  <c r="E92" i="29"/>
  <c r="I92" i="29"/>
  <c r="M92" i="29"/>
  <c r="H92" i="29"/>
  <c r="L51" i="29"/>
  <c r="L92" i="29" s="1"/>
  <c r="E40" i="25"/>
  <c r="I40" i="25"/>
  <c r="M40" i="25"/>
  <c r="E4" i="26"/>
  <c r="E92" i="26" s="1"/>
  <c r="I4" i="26"/>
  <c r="I92" i="26" s="1"/>
  <c r="M4" i="26"/>
  <c r="M92" i="26" s="1"/>
  <c r="H4" i="26"/>
  <c r="H92" i="26" s="1"/>
  <c r="L4" i="26"/>
  <c r="L92" i="26" s="1"/>
  <c r="F4" i="30"/>
  <c r="J4" i="30"/>
  <c r="G92" i="31"/>
  <c r="K92" i="31"/>
  <c r="F92" i="31"/>
  <c r="J92" i="31"/>
  <c r="K92" i="32"/>
  <c r="H4" i="32"/>
  <c r="H92" i="32" s="1"/>
  <c r="L4" i="32"/>
  <c r="L92" i="32" s="1"/>
  <c r="F92" i="33"/>
  <c r="G92" i="33"/>
  <c r="K92" i="33"/>
  <c r="M92" i="34"/>
  <c r="H51" i="34"/>
  <c r="H92" i="34" s="1"/>
  <c r="G51" i="34"/>
  <c r="G92" i="34" s="1"/>
  <c r="K51" i="34"/>
  <c r="K92" i="34" s="1"/>
  <c r="E92" i="35"/>
  <c r="G51" i="35"/>
  <c r="G92" i="35" s="1"/>
  <c r="K51" i="35"/>
  <c r="F51" i="35"/>
  <c r="J51" i="35"/>
  <c r="J51" i="30"/>
  <c r="F51" i="33"/>
  <c r="J51" i="33"/>
  <c r="J92" i="33" s="1"/>
  <c r="L51" i="34"/>
  <c r="L92" i="34" s="1"/>
  <c r="H51" i="35"/>
  <c r="L51" i="35"/>
  <c r="H92" i="30"/>
  <c r="L92" i="30"/>
  <c r="L51" i="30"/>
  <c r="F92" i="35"/>
  <c r="F51" i="30"/>
  <c r="G92" i="32"/>
  <c r="I92" i="34"/>
  <c r="J92" i="35"/>
  <c r="H92" i="35"/>
  <c r="L92" i="35"/>
  <c r="K92" i="35"/>
  <c r="J92" i="30" l="1"/>
  <c r="F92" i="30"/>
</calcChain>
</file>

<file path=xl/sharedStrings.xml><?xml version="1.0" encoding="utf-8"?>
<sst xmlns="http://schemas.openxmlformats.org/spreadsheetml/2006/main" count="14565" uniqueCount="207">
  <si>
    <t>Outcome</t>
  </si>
  <si>
    <t>Main appropriation</t>
  </si>
  <si>
    <t>Adjusted appropriation</t>
  </si>
  <si>
    <t>Revised estimate</t>
  </si>
  <si>
    <t>Medium-term estimates</t>
  </si>
  <si>
    <t xml:space="preserve">R thousand </t>
  </si>
  <si>
    <t>Current payments</t>
  </si>
  <si>
    <t>Section number:</t>
  </si>
  <si>
    <t xml:space="preserve">Compensation of employees </t>
  </si>
  <si>
    <t xml:space="preserve">Goods and services </t>
  </si>
  <si>
    <t>Sub-section</t>
  </si>
  <si>
    <t xml:space="preserve">Interest and rent on land </t>
  </si>
  <si>
    <t>Transfers and subsidies to:</t>
  </si>
  <si>
    <t>TabChap</t>
  </si>
  <si>
    <t xml:space="preserve">Provinces and municipalities </t>
  </si>
  <si>
    <t>Departmental agencies and accounts</t>
  </si>
  <si>
    <t>Higher education institutions</t>
  </si>
  <si>
    <t>Foreign governments and international organisations</t>
  </si>
  <si>
    <t>Public corporations and private enterprises</t>
  </si>
  <si>
    <t>Non-profit institutions</t>
  </si>
  <si>
    <t xml:space="preserve">Households </t>
  </si>
  <si>
    <t>Payments for capital assets</t>
  </si>
  <si>
    <t>Buildings and other fixed structures</t>
  </si>
  <si>
    <t>Machinery and equipment</t>
  </si>
  <si>
    <t>Heritage Assets</t>
  </si>
  <si>
    <t>Specialised military assets</t>
  </si>
  <si>
    <t>Biological assets</t>
  </si>
  <si>
    <t>Land and sub-soil assets</t>
  </si>
  <si>
    <t>Software and other intangible assets</t>
  </si>
  <si>
    <t>Payments for financial assets</t>
  </si>
  <si>
    <t/>
  </si>
  <si>
    <t>Total economic classification</t>
  </si>
  <si>
    <t>Filter</t>
  </si>
  <si>
    <t>Total payments and estimates</t>
  </si>
  <si>
    <t>Tax receipts</t>
  </si>
  <si>
    <t>Casino taxes</t>
  </si>
  <si>
    <t>Horse racing taxes</t>
  </si>
  <si>
    <t>Liquor licences</t>
  </si>
  <si>
    <t>Motor vehicle licences</t>
  </si>
  <si>
    <t>Sales of goods and services other than capital assets</t>
  </si>
  <si>
    <t>Transfers received</t>
  </si>
  <si>
    <t>Fines, penalties and forfeits</t>
  </si>
  <si>
    <t>Interest, dividends and rent on land</t>
  </si>
  <si>
    <t xml:space="preserve">Sales of capital assets </t>
  </si>
  <si>
    <t>Transactions in financial assets and liabilities</t>
  </si>
  <si>
    <t>Total departmental receipts</t>
  </si>
  <si>
    <t>Sale of goods and services produced by department (excluding capital assets)</t>
  </si>
  <si>
    <t>Sales by market establishments</t>
  </si>
  <si>
    <t xml:space="preserve">Administrative fees </t>
  </si>
  <si>
    <t>Other sales</t>
  </si>
  <si>
    <t>Of which</t>
  </si>
  <si>
    <t>Health patient fees</t>
  </si>
  <si>
    <t>Other (Specify)</t>
  </si>
  <si>
    <t>Sales of scrap, waste, arms and other used current goods (excluding capital assets)</t>
  </si>
  <si>
    <t>Transfers received from:</t>
  </si>
  <si>
    <t>Other governmental units</t>
  </si>
  <si>
    <t>Foreign governments</t>
  </si>
  <si>
    <t>International organisations</t>
  </si>
  <si>
    <t>Households and non-profit institutions</t>
  </si>
  <si>
    <t>Interest</t>
  </si>
  <si>
    <t xml:space="preserve">Dividends </t>
  </si>
  <si>
    <t>Rent on land</t>
  </si>
  <si>
    <t>Sales of capital assets</t>
  </si>
  <si>
    <t>Other capital assets</t>
  </si>
  <si>
    <t>Salaries and wages</t>
  </si>
  <si>
    <t>Social contributions</t>
  </si>
  <si>
    <t>Administrative fees</t>
  </si>
  <si>
    <t>Advertising</t>
  </si>
  <si>
    <t>Assets less than the capitalisation threshold</t>
  </si>
  <si>
    <t>Audit cost: External</t>
  </si>
  <si>
    <t>Bursaries: Employees</t>
  </si>
  <si>
    <t>Catering: Departmental activities</t>
  </si>
  <si>
    <t>Communication (G&amp;S)</t>
  </si>
  <si>
    <t>Computer services</t>
  </si>
  <si>
    <t>Consultants and professional services: Business and advisory services</t>
  </si>
  <si>
    <t>Consultants and professional services: Infrastructure and planning</t>
  </si>
  <si>
    <t>Consultants and professional services: Laboratory services</t>
  </si>
  <si>
    <t>Consultants and professional services: Scientific and technological services</t>
  </si>
  <si>
    <t>Consultants and professional services: Legal costs</t>
  </si>
  <si>
    <t>Contractors</t>
  </si>
  <si>
    <t>Agency and support / outsourced services</t>
  </si>
  <si>
    <t>Entertainment</t>
  </si>
  <si>
    <t>Fleet services (including government motor transport)</t>
  </si>
  <si>
    <t>Housing</t>
  </si>
  <si>
    <t>Inventory: Clothing material and accessories</t>
  </si>
  <si>
    <t>Inventory: Farming supplies</t>
  </si>
  <si>
    <t>Inventory: Food and food supplies</t>
  </si>
  <si>
    <t>Inventory: Fuel, oil and gas</t>
  </si>
  <si>
    <t>Inventory: Learner and teacher support material</t>
  </si>
  <si>
    <t>Inventory: Materials and supplies</t>
  </si>
  <si>
    <t>Inventory: Medical supplies</t>
  </si>
  <si>
    <t>Inventory: Medicine</t>
  </si>
  <si>
    <t>Medsas inventory interface</t>
  </si>
  <si>
    <t>Inventory: Other supplies</t>
  </si>
  <si>
    <t>Consumable supplies</t>
  </si>
  <si>
    <t>Consumable: Stationery,printing and office supplies</t>
  </si>
  <si>
    <t>Operating leases</t>
  </si>
  <si>
    <t>Property payments</t>
  </si>
  <si>
    <t>Transport provided: Departmental activity</t>
  </si>
  <si>
    <t>Travel and subsistence</t>
  </si>
  <si>
    <t>Training and development</t>
  </si>
  <si>
    <t>Operating payments</t>
  </si>
  <si>
    <t>Venues and facilities</t>
  </si>
  <si>
    <t>Rental and hiring</t>
  </si>
  <si>
    <t>Transfers and subsidies</t>
  </si>
  <si>
    <t>Provinces</t>
  </si>
  <si>
    <t>Provincial Revenue Funds</t>
  </si>
  <si>
    <t>Provincial agencies and funds</t>
  </si>
  <si>
    <t>Municipalities</t>
  </si>
  <si>
    <t>Municipal agencies and funds</t>
  </si>
  <si>
    <t>Social security funds</t>
  </si>
  <si>
    <t>Provide list of entities receiving transfers</t>
  </si>
  <si>
    <t>Public corporations</t>
  </si>
  <si>
    <t>Subsidies on production</t>
  </si>
  <si>
    <t>Other transfers</t>
  </si>
  <si>
    <t>Private enterprises</t>
  </si>
  <si>
    <t>Social benefits</t>
  </si>
  <si>
    <t>Other transfers to households</t>
  </si>
  <si>
    <t>Buildings</t>
  </si>
  <si>
    <t>Other fixed structures</t>
  </si>
  <si>
    <t>Transport equipment</t>
  </si>
  <si>
    <t>Other machinery and equipment</t>
  </si>
  <si>
    <t>Table B.1: Specification of receipts: Education</t>
  </si>
  <si>
    <t>Table B.2: Payments and estimates by economic classification: Education</t>
  </si>
  <si>
    <t>Table B.2: Payments and estimates by economic classification: Administration</t>
  </si>
  <si>
    <t xml:space="preserve">Table B.2: Payments and estimates by economic classification: Public Ordinary Schools Education </t>
  </si>
  <si>
    <t>Table B.2: Payments and estimates by economic classification: Independent Schools Subsidies</t>
  </si>
  <si>
    <t>Table B.2: Payments and estimates by economic classification: Public Special Schools Education</t>
  </si>
  <si>
    <t>Table B.2: Payments and estimates by economic classification: Further Education And Training</t>
  </si>
  <si>
    <t>Table B.2: Payments and estimates by economic classification: Adult Basic Education And Training</t>
  </si>
  <si>
    <t>Table B.2: Payments and estimates by economic classification: Early Childhood Development</t>
  </si>
  <si>
    <t>Table B.2: Payments and estimates by economic classification: Infrastructure Development</t>
  </si>
  <si>
    <t>Table B.2: Payments and estimates by economic classification: Auxiliary And Associated Services</t>
  </si>
  <si>
    <t>2010/11</t>
  </si>
  <si>
    <t>2011/12</t>
  </si>
  <si>
    <t>2012/13</t>
  </si>
  <si>
    <t>2013/14</t>
  </si>
  <si>
    <t>2014/15</t>
  </si>
  <si>
    <t>2015/16</t>
  </si>
  <si>
    <t>2016/17</t>
  </si>
  <si>
    <t>1. Administration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</si>
  <si>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</si>
  <si>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</si>
  <si>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</si>
  <si>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</si>
  <si>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</si>
  <si>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</si>
  <si>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2. Public Ordinary Schools Education </t>
  </si>
  <si>
    <t>3. Independent Schools Subsidies</t>
  </si>
  <si>
    <t>4. Public Special Schools Education</t>
  </si>
  <si>
    <t>5. Further Education And Training</t>
  </si>
  <si>
    <t>6. Adult Basic Education And Training</t>
  </si>
  <si>
    <t>7. Early Childhood Development</t>
  </si>
  <si>
    <t>8. Infrastructure Development</t>
  </si>
  <si>
    <t>9. Auxiliary And Associated Services</t>
  </si>
  <si>
    <t>1. Office Of The Mec</t>
  </si>
  <si>
    <t>2. Corporate Services</t>
  </si>
  <si>
    <t>3. Education Management</t>
  </si>
  <si>
    <t>4. Human Resource Development</t>
  </si>
  <si>
    <t>5. Education Management Information Systems</t>
  </si>
  <si>
    <t>1. Public Primary School Education</t>
  </si>
  <si>
    <t>2. Public Secondary School Education</t>
  </si>
  <si>
    <t>3. Human Resource Development</t>
  </si>
  <si>
    <t>4. National School Nutrition Grant</t>
  </si>
  <si>
    <t>5. In-School Sport,Arts And Culture</t>
  </si>
  <si>
    <t>6. Dinaledi Schools Grant</t>
  </si>
  <si>
    <t>7. Technical Secondary Schools Recapitalisation Grant</t>
  </si>
  <si>
    <t>1. Primary Independent Schools</t>
  </si>
  <si>
    <t>2. Secondary Independent Schools</t>
  </si>
  <si>
    <t>1. Special Primary And Secondary Schools</t>
  </si>
  <si>
    <t xml:space="preserve">2. In-School Sport,Arts And Culture </t>
  </si>
  <si>
    <t>1. Public Institutions</t>
  </si>
  <si>
    <t>2. Conditional Grant</t>
  </si>
  <si>
    <t>1. Public Centres</t>
  </si>
  <si>
    <t>1. Grade R In Public Schools</t>
  </si>
  <si>
    <t>2. Grade R In Community Centres</t>
  </si>
  <si>
    <t>3. Pre-Grade R</t>
  </si>
  <si>
    <t>4. Epwp Incentive Grant</t>
  </si>
  <si>
    <t>5. Epwp Social Sector Grant</t>
  </si>
  <si>
    <t>2. Public Ordinary Schools</t>
  </si>
  <si>
    <t xml:space="preserve">3. Special Sschools </t>
  </si>
  <si>
    <t>4. Early Childhood Development</t>
  </si>
  <si>
    <t>5. Conditional  Grant</t>
  </si>
  <si>
    <t>1. Payment  To Seta</t>
  </si>
  <si>
    <t>2. Special Projects</t>
  </si>
  <si>
    <t>3. External Examination Services</t>
  </si>
  <si>
    <t>Table 3.1(b) : Summary of departmental receipts collection</t>
  </si>
  <si>
    <t>Table 3.2(b) : Summary of provincial payments and estimates by economic classification: Education</t>
  </si>
  <si>
    <t>Table 3.2(a) : Summary of payments and estimates by programme: Education</t>
  </si>
  <si>
    <t>Table 3.4(a) : Summary of payments and estimates by sub-programme: Administration</t>
  </si>
  <si>
    <t>Table 3.4(b) : Summary of payments and estimates by economic classification: Administration</t>
  </si>
  <si>
    <t xml:space="preserve">Table 3.5(a) : Summary of payments and estimates by sub-programme: Public Ordinary Schools Education </t>
  </si>
  <si>
    <t xml:space="preserve">Table 3.5(b) : Summary of payments and estimates by economic classification: Public Ordinary Schools Education </t>
  </si>
  <si>
    <t>Table 3.6(a) : Summary of payments and estimates by sub-programme: Independent Schools Subsidies</t>
  </si>
  <si>
    <t>Table 3.6(b) : Summary of payments and estimates by economic classification: Independent Schools Subsidies</t>
  </si>
  <si>
    <t>Table 3.7(a) : Summary of payments and estimates by sub-programme: Public Special Schools Education</t>
  </si>
  <si>
    <t>Table 3.7(b) : Summary of payments and estimates by economic classification: Public Special Schools Education</t>
  </si>
  <si>
    <t>Table 3.8(a) : Summary of payments and estimates by sub-programme: Further Education And Training</t>
  </si>
  <si>
    <t>Table 3.8(b) : Summary of payments and estimates by economic classification: Further Education And Training</t>
  </si>
  <si>
    <t>Table 3.9(a) : Summary of payments and estimates by sub-programme: Adult Basic Education And Training</t>
  </si>
  <si>
    <t>Table 3.9(b) : Summary of payments and estimates by economic classification: Adult Basic Education And Training</t>
  </si>
  <si>
    <t>Table 3.10(a) : Summary of payments and estimates by sub-programme: Early Childhood Development</t>
  </si>
  <si>
    <t>Table 3.10(b) : Summary of payments and estimates by economic classification: Early Childhood Development</t>
  </si>
  <si>
    <t>Table 3.11(a) : Summary of payments and estimates by sub-programme: Infrastructure Development</t>
  </si>
  <si>
    <t>Table 3.11(b) : Summary of payments and estimates by economic classification: Infrastructure Development</t>
  </si>
  <si>
    <t>Table 3.12(a) : Summary of payments and estimates by sub-programme: Auxiliary And Associated Services</t>
  </si>
  <si>
    <t>Table 3.12(b) : Summary of payments and estimates by economic classification: Auxiliary And Associated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</si>
</sst>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*\ \-#,##0_);_(* &quot;–&quot;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8"/>
      <name val="Arial Narrow"/>
      <family val="2"/>
    </font>
    <font>
      <sz val="8"/>
      <color indexed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i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6">
    <xf numFmtId="0" fontId="0" fillId="0" borderId="0" xfId="0"/>
    <xf numFmtId="0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/>
    </xf>
    <xf numFmtId="0" fontId="3" fillId="0" borderId="1" xfId="1" applyFont="1" applyBorder="1" applyAlignment="1"/>
    <xf numFmtId="0" fontId="3" fillId="0" borderId="0" xfId="1" applyFont="1" applyAlignment="1"/>
    <xf numFmtId="0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centerContinuous" vertical="center" wrapText="1"/>
    </xf>
    <xf numFmtId="0" fontId="4" fillId="0" borderId="0" xfId="1" applyFont="1" applyBorder="1" applyAlignment="1">
      <alignment horizontal="centerContinuous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Continuous" vertical="center" wrapText="1"/>
    </xf>
    <xf numFmtId="0" fontId="5" fillId="0" borderId="3" xfId="1" applyFont="1" applyBorder="1" applyAlignment="1">
      <alignment horizontal="centerContinuous" vertical="center" wrapText="1"/>
    </xf>
    <xf numFmtId="0" fontId="5" fillId="0" borderId="0" xfId="1" applyFont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Font="1" applyBorder="1" applyAlignment="1">
      <alignment vertical="center" wrapText="1"/>
    </xf>
    <xf numFmtId="17" fontId="4" fillId="0" borderId="5" xfId="1" quotePrefix="1" applyNumberFormat="1" applyFont="1" applyBorder="1" applyAlignment="1">
      <alignment horizontal="center" vertical="center" wrapText="1"/>
    </xf>
    <xf numFmtId="0" fontId="4" fillId="0" borderId="0" xfId="1" applyNumberFormat="1" applyFont="1" applyAlignment="1">
      <alignment horizontal="left" vertical="center" indent="1"/>
    </xf>
    <xf numFmtId="0" fontId="4" fillId="0" borderId="0" xfId="1" applyFont="1" applyAlignment="1">
      <alignment horizontal="left" vertical="center"/>
    </xf>
    <xf numFmtId="164" fontId="6" fillId="0" borderId="0" xfId="1" applyNumberFormat="1" applyFont="1" applyFill="1" applyBorder="1" applyAlignment="1" applyProtection="1">
      <alignment horizontal="right" vertical="top"/>
    </xf>
    <xf numFmtId="164" fontId="6" fillId="0" borderId="8" xfId="1" applyNumberFormat="1" applyFont="1" applyFill="1" applyBorder="1" applyAlignment="1" applyProtection="1">
      <alignment horizontal="right" vertical="top"/>
    </xf>
    <xf numFmtId="164" fontId="6" fillId="0" borderId="9" xfId="1" applyNumberFormat="1" applyFont="1" applyFill="1" applyBorder="1" applyAlignment="1" applyProtection="1">
      <alignment horizontal="right" vertical="top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NumberFormat="1" applyFont="1" applyAlignment="1">
      <alignment horizontal="left" vertical="center" indent="1"/>
    </xf>
    <xf numFmtId="49" fontId="8" fillId="0" borderId="0" xfId="1" applyNumberFormat="1" applyFont="1" applyAlignment="1">
      <alignment horizontal="left" vertical="center" indent="1"/>
    </xf>
    <xf numFmtId="164" fontId="5" fillId="0" borderId="10" xfId="1" applyNumberFormat="1" applyFont="1" applyFill="1" applyBorder="1" applyAlignment="1" applyProtection="1">
      <alignment horizontal="right" vertical="top"/>
    </xf>
    <xf numFmtId="164" fontId="5" fillId="0" borderId="11" xfId="1" applyNumberFormat="1" applyFont="1" applyFill="1" applyBorder="1" applyAlignment="1" applyProtection="1">
      <alignment horizontal="right" vertical="top"/>
    </xf>
    <xf numFmtId="164" fontId="5" fillId="0" borderId="12" xfId="1" applyNumberFormat="1" applyFont="1" applyFill="1" applyBorder="1" applyAlignment="1" applyProtection="1">
      <alignment horizontal="right" vertical="top"/>
    </xf>
    <xf numFmtId="0" fontId="5" fillId="2" borderId="0" xfId="1" applyFont="1" applyFill="1" applyAlignment="1" applyProtection="1">
      <alignment vertical="center"/>
      <protection locked="0"/>
    </xf>
    <xf numFmtId="0" fontId="8" fillId="0" borderId="0" xfId="1" applyNumberFormat="1" applyFont="1" applyAlignment="1">
      <alignment horizontal="left" indent="1"/>
    </xf>
    <xf numFmtId="164" fontId="5" fillId="0" borderId="8" xfId="1" applyNumberFormat="1" applyFont="1" applyFill="1" applyBorder="1" applyAlignment="1" applyProtection="1">
      <alignment horizontal="right" vertical="top"/>
    </xf>
    <xf numFmtId="164" fontId="5" fillId="0" borderId="0" xfId="1" applyNumberFormat="1" applyFont="1" applyFill="1" applyBorder="1" applyAlignment="1" applyProtection="1">
      <alignment horizontal="right" vertical="top"/>
    </xf>
    <xf numFmtId="164" fontId="5" fillId="0" borderId="9" xfId="1" applyNumberFormat="1" applyFont="1" applyFill="1" applyBorder="1" applyAlignment="1" applyProtection="1">
      <alignment horizontal="right" vertical="top"/>
    </xf>
    <xf numFmtId="164" fontId="5" fillId="0" borderId="6" xfId="1" applyNumberFormat="1" applyFont="1" applyFill="1" applyBorder="1" applyAlignment="1" applyProtection="1">
      <alignment horizontal="right" vertical="top"/>
    </xf>
    <xf numFmtId="164" fontId="5" fillId="0" borderId="5" xfId="1" applyNumberFormat="1" applyFont="1" applyFill="1" applyBorder="1" applyAlignment="1" applyProtection="1">
      <alignment horizontal="right" vertical="top"/>
    </xf>
    <xf numFmtId="164" fontId="5" fillId="0" borderId="7" xfId="1" applyNumberFormat="1" applyFont="1" applyFill="1" applyBorder="1" applyAlignment="1" applyProtection="1">
      <alignment horizontal="right" vertical="top"/>
    </xf>
    <xf numFmtId="0" fontId="4" fillId="0" borderId="0" xfId="1" applyNumberFormat="1" applyFont="1" applyAlignment="1">
      <alignment horizontal="left" indent="1"/>
    </xf>
    <xf numFmtId="49" fontId="4" fillId="0" borderId="0" xfId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left" vertical="center" indent="1"/>
    </xf>
    <xf numFmtId="0" fontId="8" fillId="0" borderId="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3" xfId="1" applyNumberFormat="1" applyFont="1" applyBorder="1" applyAlignment="1">
      <alignment horizontal="left" indent="1"/>
    </xf>
    <xf numFmtId="0" fontId="4" fillId="0" borderId="13" xfId="1" applyFont="1" applyBorder="1" applyAlignment="1">
      <alignment vertical="center"/>
    </xf>
    <xf numFmtId="164" fontId="6" fillId="0" borderId="13" xfId="1" applyNumberFormat="1" applyFont="1" applyFill="1" applyBorder="1" applyAlignment="1" applyProtection="1">
      <alignment horizontal="right" vertical="top"/>
    </xf>
    <xf numFmtId="164" fontId="6" fillId="0" borderId="14" xfId="1" applyNumberFormat="1" applyFont="1" applyFill="1" applyBorder="1" applyAlignment="1" applyProtection="1">
      <alignment horizontal="right" vertical="top"/>
    </xf>
    <xf numFmtId="164" fontId="6" fillId="0" borderId="15" xfId="1" applyNumberFormat="1" applyFont="1" applyFill="1" applyBorder="1" applyAlignment="1" applyProtection="1">
      <alignment horizontal="right" vertical="top"/>
    </xf>
    <xf numFmtId="0" fontId="3" fillId="0" borderId="0" xfId="1" applyFont="1" applyAlignment="1">
      <alignment vertical="center"/>
    </xf>
    <xf numFmtId="0" fontId="9" fillId="0" borderId="1" xfId="1" applyFont="1" applyBorder="1" applyAlignment="1"/>
    <xf numFmtId="0" fontId="9" fillId="0" borderId="0" xfId="1" applyFont="1" applyAlignment="1"/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0" fillId="0" borderId="0" xfId="1" applyNumberFormat="1" applyFont="1" applyBorder="1" applyAlignment="1">
      <alignment horizontal="left"/>
    </xf>
    <xf numFmtId="0" fontId="8" fillId="0" borderId="0" xfId="1" applyFont="1" applyBorder="1" applyAlignment="1">
      <alignment horizontal="left" vertical="center" indent="1"/>
    </xf>
    <xf numFmtId="49" fontId="5" fillId="0" borderId="0" xfId="1" applyNumberFormat="1" applyFont="1" applyAlignment="1">
      <alignment horizontal="left" vertical="center" indent="2"/>
    </xf>
    <xf numFmtId="0" fontId="8" fillId="0" borderId="0" xfId="1" applyFont="1" applyAlignment="1">
      <alignment horizontal="left" vertical="center" indent="1"/>
    </xf>
    <xf numFmtId="164" fontId="6" fillId="0" borderId="1" xfId="1" applyNumberFormat="1" applyFont="1" applyFill="1" applyBorder="1" applyAlignment="1" applyProtection="1">
      <alignment horizontal="right" vertical="top"/>
    </xf>
    <xf numFmtId="164" fontId="6" fillId="0" borderId="16" xfId="1" applyNumberFormat="1" applyFont="1" applyFill="1" applyBorder="1" applyAlignment="1" applyProtection="1">
      <alignment horizontal="right" vertical="top"/>
    </xf>
    <xf numFmtId="164" fontId="6" fillId="0" borderId="17" xfId="1" applyNumberFormat="1" applyFont="1" applyFill="1" applyBorder="1" applyAlignment="1" applyProtection="1">
      <alignment horizontal="right" vertical="top"/>
    </xf>
    <xf numFmtId="0" fontId="2" fillId="0" borderId="1" xfId="1" quotePrefix="1" applyFont="1" applyBorder="1" applyAlignment="1">
      <alignment horizontal="left"/>
    </xf>
    <xf numFmtId="0" fontId="3" fillId="0" borderId="0" xfId="1" quotePrefix="1" applyFont="1" applyAlignment="1"/>
    <xf numFmtId="0" fontId="4" fillId="0" borderId="0" xfId="1" quotePrefix="1" applyFont="1" applyBorder="1" applyAlignment="1">
      <alignment vertical="center" wrapText="1"/>
    </xf>
    <xf numFmtId="0" fontId="5" fillId="0" borderId="3" xfId="1" quotePrefix="1" applyFont="1" applyBorder="1" applyAlignment="1">
      <alignment vertical="center"/>
    </xf>
    <xf numFmtId="0" fontId="4" fillId="0" borderId="5" xfId="1" quotePrefix="1" applyFont="1" applyBorder="1" applyAlignment="1">
      <alignment vertical="center" wrapText="1"/>
    </xf>
    <xf numFmtId="0" fontId="5" fillId="0" borderId="5" xfId="1" quotePrefix="1" applyFont="1" applyBorder="1" applyAlignment="1">
      <alignment vertical="center"/>
    </xf>
    <xf numFmtId="49" fontId="6" fillId="0" borderId="0" xfId="1" applyNumberFormat="1" applyFont="1" applyAlignment="1">
      <alignment horizontal="left" vertical="center"/>
    </xf>
    <xf numFmtId="49" fontId="6" fillId="0" borderId="0" xfId="1" quotePrefix="1" applyNumberFormat="1" applyFont="1" applyAlignment="1">
      <alignment horizontal="left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 applyProtection="1">
      <alignment horizontal="center" vertical="center"/>
    </xf>
    <xf numFmtId="0" fontId="6" fillId="0" borderId="0" xfId="1" quotePrefix="1" applyFont="1" applyAlignment="1">
      <alignment vertical="center"/>
    </xf>
    <xf numFmtId="49" fontId="5" fillId="0" borderId="0" xfId="1" applyNumberFormat="1" applyFont="1" applyAlignment="1">
      <alignment horizontal="left" vertical="center" indent="1"/>
    </xf>
    <xf numFmtId="49" fontId="5" fillId="0" borderId="10" xfId="1" quotePrefix="1" applyNumberFormat="1" applyFont="1" applyBorder="1" applyAlignment="1">
      <alignment horizontal="left" vertical="center" indent="1"/>
    </xf>
    <xf numFmtId="49" fontId="5" fillId="0" borderId="11" xfId="1" quotePrefix="1" applyNumberFormat="1" applyFont="1" applyBorder="1" applyAlignment="1">
      <alignment horizontal="left" vertical="center" indent="1"/>
    </xf>
    <xf numFmtId="164" fontId="5" fillId="0" borderId="11" xfId="1" applyNumberFormat="1" applyFont="1" applyFill="1" applyBorder="1" applyAlignment="1" applyProtection="1">
      <alignment horizontal="center" vertical="center"/>
    </xf>
    <xf numFmtId="164" fontId="5" fillId="0" borderId="10" xfId="1" applyNumberFormat="1" applyFont="1" applyFill="1" applyBorder="1" applyAlignment="1" applyProtection="1">
      <alignment horizontal="center" vertical="center"/>
    </xf>
    <xf numFmtId="164" fontId="5" fillId="0" borderId="12" xfId="1" applyNumberFormat="1" applyFont="1" applyFill="1" applyBorder="1" applyAlignment="1" applyProtection="1">
      <alignment horizontal="center" vertical="center"/>
    </xf>
    <xf numFmtId="164" fontId="5" fillId="0" borderId="11" xfId="1" quotePrefix="1" applyNumberFormat="1" applyFont="1" applyFill="1" applyBorder="1" applyAlignment="1" applyProtection="1">
      <alignment horizontal="center" vertical="center"/>
    </xf>
    <xf numFmtId="164" fontId="5" fillId="0" borderId="12" xfId="1" quotePrefix="1" applyNumberFormat="1" applyFont="1" applyFill="1" applyBorder="1" applyAlignment="1" applyProtection="1">
      <alignment horizontal="center" vertical="center"/>
    </xf>
    <xf numFmtId="49" fontId="5" fillId="0" borderId="8" xfId="1" quotePrefix="1" applyNumberFormat="1" applyFont="1" applyBorder="1" applyAlignment="1">
      <alignment horizontal="left" vertical="center" indent="1"/>
    </xf>
    <xf numFmtId="49" fontId="5" fillId="0" borderId="0" xfId="1" quotePrefix="1" applyNumberFormat="1" applyFont="1" applyBorder="1" applyAlignment="1">
      <alignment horizontal="lef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5" fillId="0" borderId="8" xfId="1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/>
    </xf>
    <xf numFmtId="164" fontId="5" fillId="0" borderId="0" xfId="1" quotePrefix="1" applyNumberFormat="1" applyFont="1" applyFill="1" applyBorder="1" applyAlignment="1" applyProtection="1">
      <alignment horizontal="center" vertical="center"/>
    </xf>
    <xf numFmtId="164" fontId="5" fillId="0" borderId="9" xfId="1" quotePrefix="1" applyNumberFormat="1" applyFont="1" applyFill="1" applyBorder="1" applyAlignment="1" applyProtection="1">
      <alignment horizontal="center" vertical="center"/>
    </xf>
    <xf numFmtId="49" fontId="5" fillId="0" borderId="6" xfId="1" quotePrefix="1" applyNumberFormat="1" applyFont="1" applyBorder="1" applyAlignment="1">
      <alignment horizontal="left" vertical="center" indent="1"/>
    </xf>
    <xf numFmtId="49" fontId="5" fillId="0" borderId="5" xfId="1" quotePrefix="1" applyNumberFormat="1" applyFont="1" applyBorder="1" applyAlignment="1">
      <alignment horizontal="left" vertical="center" indent="1"/>
    </xf>
    <xf numFmtId="164" fontId="5" fillId="0" borderId="5" xfId="1" applyNumberFormat="1" applyFont="1" applyFill="1" applyBorder="1" applyAlignment="1" applyProtection="1">
      <alignment horizontal="center" vertical="center"/>
    </xf>
    <xf numFmtId="164" fontId="5" fillId="0" borderId="6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164" fontId="5" fillId="0" borderId="5" xfId="1" quotePrefix="1" applyNumberFormat="1" applyFont="1" applyFill="1" applyBorder="1" applyAlignment="1" applyProtection="1">
      <alignment horizontal="center" vertical="center"/>
    </xf>
    <xf numFmtId="164" fontId="5" fillId="0" borderId="7" xfId="1" quotePrefix="1" applyNumberFormat="1" applyFont="1" applyFill="1" applyBorder="1" applyAlignment="1" applyProtection="1">
      <alignment horizontal="center" vertical="center"/>
    </xf>
    <xf numFmtId="49" fontId="5" fillId="0" borderId="10" xfId="1" quotePrefix="1" applyNumberFormat="1" applyFont="1" applyBorder="1" applyAlignment="1">
      <alignment horizontal="left" vertical="center"/>
    </xf>
    <xf numFmtId="49" fontId="5" fillId="0" borderId="11" xfId="1" quotePrefix="1" applyNumberFormat="1" applyFont="1" applyBorder="1" applyAlignment="1">
      <alignment horizontal="left" vertical="center"/>
    </xf>
    <xf numFmtId="164" fontId="5" fillId="0" borderId="18" xfId="1" applyNumberFormat="1" applyFont="1" applyFill="1" applyBorder="1" applyAlignment="1" applyProtection="1">
      <alignment horizontal="center" vertical="center"/>
    </xf>
    <xf numFmtId="164" fontId="5" fillId="0" borderId="19" xfId="1" applyNumberFormat="1" applyFont="1" applyFill="1" applyBorder="1" applyAlignment="1" applyProtection="1">
      <alignment horizontal="center" vertical="center"/>
    </xf>
    <xf numFmtId="164" fontId="5" fillId="0" borderId="20" xfId="1" applyNumberFormat="1" applyFont="1" applyFill="1" applyBorder="1" applyAlignment="1" applyProtection="1">
      <alignment horizontal="center" vertical="center"/>
    </xf>
    <xf numFmtId="0" fontId="6" fillId="0" borderId="11" xfId="1" quotePrefix="1" applyFont="1" applyBorder="1" applyAlignment="1">
      <alignment vertical="center"/>
    </xf>
    <xf numFmtId="0" fontId="6" fillId="0" borderId="12" xfId="1" quotePrefix="1" applyFont="1" applyBorder="1" applyAlignment="1">
      <alignment vertical="center"/>
    </xf>
    <xf numFmtId="49" fontId="5" fillId="0" borderId="8" xfId="1" quotePrefix="1" applyNumberFormat="1" applyFont="1" applyBorder="1" applyAlignment="1">
      <alignment horizontal="left" vertical="center" indent="2"/>
    </xf>
    <xf numFmtId="49" fontId="5" fillId="0" borderId="10" xfId="1" quotePrefix="1" applyNumberFormat="1" applyFont="1" applyBorder="1" applyAlignment="1">
      <alignment horizontal="left" vertical="center" indent="2"/>
    </xf>
    <xf numFmtId="0" fontId="5" fillId="0" borderId="12" xfId="1" quotePrefix="1" applyFont="1" applyBorder="1" applyAlignment="1">
      <alignment vertical="center"/>
    </xf>
    <xf numFmtId="0" fontId="5" fillId="0" borderId="9" xfId="1" quotePrefix="1" applyFont="1" applyBorder="1" applyAlignment="1">
      <alignment vertical="center"/>
    </xf>
    <xf numFmtId="49" fontId="11" fillId="0" borderId="0" xfId="1" applyNumberFormat="1" applyFont="1" applyAlignment="1">
      <alignment horizontal="left" vertical="center" indent="3"/>
    </xf>
    <xf numFmtId="49" fontId="11" fillId="0" borderId="8" xfId="1" quotePrefix="1" applyNumberFormat="1" applyFont="1" applyBorder="1" applyAlignment="1">
      <alignment horizontal="left" vertical="center" indent="3"/>
    </xf>
    <xf numFmtId="49" fontId="11" fillId="0" borderId="0" xfId="1" applyNumberFormat="1" applyFont="1" applyAlignment="1">
      <alignment horizontal="left" vertical="center" indent="4"/>
    </xf>
    <xf numFmtId="49" fontId="11" fillId="0" borderId="8" xfId="1" quotePrefix="1" applyNumberFormat="1" applyFont="1" applyBorder="1" applyAlignment="1">
      <alignment horizontal="left" vertical="center" indent="4"/>
    </xf>
    <xf numFmtId="0" fontId="8" fillId="0" borderId="0" xfId="1" applyNumberFormat="1" applyFont="1" applyBorder="1" applyAlignment="1">
      <alignment horizontal="left" indent="1"/>
    </xf>
    <xf numFmtId="0" fontId="5" fillId="0" borderId="7" xfId="1" quotePrefix="1" applyFont="1" applyBorder="1" applyAlignment="1">
      <alignment vertical="center"/>
    </xf>
    <xf numFmtId="49" fontId="5" fillId="0" borderId="0" xfId="1" quotePrefix="1" applyNumberFormat="1" applyFont="1" applyAlignment="1">
      <alignment horizontal="left" vertical="center" inden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5" fillId="0" borderId="11" xfId="1" quotePrefix="1" applyFont="1" applyBorder="1" applyAlignment="1">
      <alignment vertical="center"/>
    </xf>
    <xf numFmtId="0" fontId="5" fillId="0" borderId="0" xfId="1" quotePrefix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49" fontId="6" fillId="0" borderId="0" xfId="1" quotePrefix="1" applyNumberFormat="1" applyFont="1" applyBorder="1" applyAlignment="1">
      <alignment horizontal="left" vertical="center"/>
    </xf>
    <xf numFmtId="0" fontId="6" fillId="0" borderId="0" xfId="1" quotePrefix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49" fontId="6" fillId="0" borderId="10" xfId="1" quotePrefix="1" applyNumberFormat="1" applyFont="1" applyBorder="1" applyAlignment="1">
      <alignment horizontal="left" vertical="center"/>
    </xf>
    <xf numFmtId="49" fontId="6" fillId="0" borderId="11" xfId="1" quotePrefix="1" applyNumberFormat="1" applyFont="1" applyBorder="1" applyAlignment="1">
      <alignment horizontal="left" vertical="center"/>
    </xf>
    <xf numFmtId="164" fontId="6" fillId="0" borderId="18" xfId="1" applyNumberFormat="1" applyFont="1" applyFill="1" applyBorder="1" applyAlignment="1" applyProtection="1">
      <alignment horizontal="center" vertical="center"/>
    </xf>
    <xf numFmtId="164" fontId="6" fillId="0" borderId="19" xfId="1" applyNumberFormat="1" applyFont="1" applyFill="1" applyBorder="1" applyAlignment="1" applyProtection="1">
      <alignment horizontal="center" vertical="center"/>
    </xf>
    <xf numFmtId="164" fontId="6" fillId="0" borderId="20" xfId="1" applyNumberFormat="1" applyFont="1" applyFill="1" applyBorder="1" applyAlignment="1" applyProtection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49" fontId="6" fillId="0" borderId="0" xfId="1" applyNumberFormat="1" applyFont="1" applyBorder="1" applyAlignment="1">
      <alignment horizontal="left" vertical="center"/>
    </xf>
    <xf numFmtId="0" fontId="5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3" xfId="1" quotePrefix="1" applyFont="1" applyBorder="1" applyAlignment="1">
      <alignment vertical="center"/>
    </xf>
    <xf numFmtId="0" fontId="5" fillId="0" borderId="13" xfId="1" quotePrefix="1" applyFont="1" applyBorder="1" applyAlignment="1">
      <alignment vertical="center"/>
    </xf>
    <xf numFmtId="0" fontId="5" fillId="0" borderId="0" xfId="1" quotePrefix="1" applyFont="1" applyAlignment="1">
      <alignment vertical="center"/>
    </xf>
    <xf numFmtId="0" fontId="3" fillId="0" borderId="0" xfId="1" quotePrefix="1" applyFont="1" applyBorder="1" applyAlignment="1"/>
    <xf numFmtId="0" fontId="5" fillId="0" borderId="3" xfId="1" quotePrefix="1" applyFont="1" applyBorder="1" applyAlignment="1">
      <alignment horizontal="centerContinuous" vertical="center" wrapText="1"/>
    </xf>
    <xf numFmtId="0" fontId="4" fillId="0" borderId="0" xfId="1" quotePrefix="1" applyFont="1" applyAlignment="1">
      <alignment horizontal="left" vertical="center"/>
    </xf>
    <xf numFmtId="0" fontId="4" fillId="0" borderId="0" xfId="1" quotePrefix="1" applyFont="1" applyAlignment="1">
      <alignment horizontal="center" vertical="center" wrapText="1"/>
    </xf>
    <xf numFmtId="49" fontId="8" fillId="0" borderId="10" xfId="1" quotePrefix="1" applyNumberFormat="1" applyFont="1" applyBorder="1" applyAlignment="1">
      <alignment horizontal="left" vertical="center" indent="1"/>
    </xf>
    <xf numFmtId="49" fontId="8" fillId="0" borderId="11" xfId="1" quotePrefix="1" applyNumberFormat="1" applyFont="1" applyBorder="1" applyAlignment="1">
      <alignment horizontal="left" vertical="center" indent="1"/>
    </xf>
    <xf numFmtId="0" fontId="8" fillId="0" borderId="11" xfId="1" quotePrefix="1" applyFont="1" applyBorder="1" applyAlignment="1">
      <alignment horizontal="center" vertical="center" wrapText="1"/>
    </xf>
    <xf numFmtId="49" fontId="8" fillId="0" borderId="0" xfId="1" applyNumberFormat="1" applyFont="1" applyAlignment="1">
      <alignment horizontal="left" vertical="center" indent="2"/>
    </xf>
    <xf numFmtId="49" fontId="8" fillId="0" borderId="8" xfId="1" quotePrefix="1" applyNumberFormat="1" applyFont="1" applyBorder="1" applyAlignment="1">
      <alignment horizontal="left" vertical="center" indent="1"/>
    </xf>
    <xf numFmtId="0" fontId="8" fillId="0" borderId="12" xfId="1" quotePrefix="1" applyFont="1" applyBorder="1" applyAlignment="1">
      <alignment horizontal="center" vertical="center" wrapText="1"/>
    </xf>
    <xf numFmtId="49" fontId="8" fillId="0" borderId="6" xfId="1" quotePrefix="1" applyNumberFormat="1" applyFont="1" applyBorder="1" applyAlignment="1">
      <alignment horizontal="left" vertical="center" indent="1"/>
    </xf>
    <xf numFmtId="0" fontId="8" fillId="0" borderId="7" xfId="1" quotePrefix="1" applyFont="1" applyBorder="1" applyAlignment="1">
      <alignment horizontal="center" vertical="center" wrapText="1"/>
    </xf>
    <xf numFmtId="49" fontId="8" fillId="0" borderId="0" xfId="1" quotePrefix="1" applyNumberFormat="1" applyFont="1" applyBorder="1" applyAlignment="1">
      <alignment horizontal="left" vertical="center" indent="1"/>
    </xf>
    <xf numFmtId="0" fontId="8" fillId="0" borderId="0" xfId="1" quotePrefix="1" applyFont="1" applyBorder="1" applyAlignment="1">
      <alignment horizontal="center" vertical="center" wrapText="1"/>
    </xf>
    <xf numFmtId="49" fontId="10" fillId="0" borderId="0" xfId="1" applyNumberFormat="1" applyFont="1" applyAlignment="1">
      <alignment horizontal="left" vertical="center" indent="2"/>
    </xf>
    <xf numFmtId="0" fontId="8" fillId="0" borderId="9" xfId="1" quotePrefix="1" applyFont="1" applyBorder="1" applyAlignment="1">
      <alignment horizontal="center" vertical="center" wrapText="1"/>
    </xf>
    <xf numFmtId="49" fontId="8" fillId="0" borderId="5" xfId="1" quotePrefix="1" applyNumberFormat="1" applyFont="1" applyBorder="1" applyAlignment="1">
      <alignment horizontal="left" vertical="center" indent="1"/>
    </xf>
    <xf numFmtId="0" fontId="8" fillId="0" borderId="5" xfId="1" quotePrefix="1" applyFont="1" applyBorder="1" applyAlignment="1">
      <alignment horizontal="center" vertical="center" wrapText="1"/>
    </xf>
    <xf numFmtId="49" fontId="4" fillId="0" borderId="0" xfId="1" quotePrefix="1" applyNumberFormat="1" applyFont="1" applyAlignment="1">
      <alignment horizontal="left" vertical="center"/>
    </xf>
    <xf numFmtId="49" fontId="4" fillId="0" borderId="0" xfId="1" quotePrefix="1" applyNumberFormat="1" applyFont="1" applyBorder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49" fontId="8" fillId="0" borderId="0" xfId="1" applyNumberFormat="1" applyFont="1" applyAlignment="1">
      <alignment horizontal="left" vertical="center" indent="3"/>
    </xf>
    <xf numFmtId="49" fontId="4" fillId="0" borderId="8" xfId="1" quotePrefix="1" applyNumberFormat="1" applyFont="1" applyBorder="1" applyAlignment="1">
      <alignment horizontal="left" vertical="center"/>
    </xf>
    <xf numFmtId="0" fontId="4" fillId="0" borderId="0" xfId="1" quotePrefix="1" applyFont="1" applyBorder="1" applyAlignment="1">
      <alignment horizontal="center" vertical="center" wrapText="1"/>
    </xf>
    <xf numFmtId="0" fontId="6" fillId="0" borderId="9" xfId="1" quotePrefix="1" applyFont="1" applyBorder="1" applyAlignment="1">
      <alignment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4" fillId="0" borderId="13" xfId="1" quotePrefix="1" applyFont="1" applyBorder="1" applyAlignment="1">
      <alignment vertical="center"/>
    </xf>
    <xf numFmtId="0" fontId="8" fillId="0" borderId="13" xfId="1" quotePrefix="1" applyFont="1" applyBorder="1" applyAlignment="1">
      <alignment horizontal="center" vertical="center" wrapText="1"/>
    </xf>
    <xf numFmtId="17" fontId="4" fillId="0" borderId="6" xfId="1" quotePrefix="1" applyNumberFormat="1" applyFont="1" applyBorder="1" applyAlignment="1">
      <alignment horizontal="center" vertical="center" wrapText="1"/>
    </xf>
    <xf numFmtId="17" fontId="4" fillId="0" borderId="5" xfId="1" applyNumberFormat="1" applyFont="1" applyBorder="1" applyAlignment="1">
      <alignment horizontal="center" vertical="center" wrapText="1"/>
    </xf>
    <xf numFmtId="17" fontId="4" fillId="0" borderId="7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66"/>
  </sheetPr>
  <dimension ref="A1:AA243"/>
  <sheetViews>
    <sheetView showGridLines="0" tabSelected="1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186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  <c r="Z3" s="54"/>
    </row>
    <row r="4" spans="1:27" s="14" customFormat="1" ht="12.75" customHeight="1" x14ac:dyDescent="0.25">
      <c r="A4" s="31"/>
      <c r="B4" s="58" t="s">
        <v>34</v>
      </c>
      <c r="C4" s="28">
        <f>SUM(C5:C8)</f>
        <v>0</v>
      </c>
      <c r="D4" s="28">
        <f t="shared" ref="D4:K4" si="0">SUM(D5:D8)</f>
        <v>0</v>
      </c>
      <c r="E4" s="28">
        <f t="shared" si="0"/>
        <v>0</v>
      </c>
      <c r="F4" s="27">
        <f t="shared" si="0"/>
        <v>0</v>
      </c>
      <c r="G4" s="28">
        <f t="shared" si="0"/>
        <v>0</v>
      </c>
      <c r="H4" s="29">
        <f t="shared" si="0"/>
        <v>0</v>
      </c>
      <c r="I4" s="28">
        <f t="shared" si="0"/>
        <v>0</v>
      </c>
      <c r="J4" s="28">
        <f t="shared" si="0"/>
        <v>0</v>
      </c>
      <c r="K4" s="28">
        <f t="shared" si="0"/>
        <v>0</v>
      </c>
      <c r="Z4" s="53"/>
      <c r="AA4" s="24" t="s">
        <v>7</v>
      </c>
    </row>
    <row r="5" spans="1:27" s="14" customFormat="1" ht="12.75" customHeight="1" x14ac:dyDescent="0.25">
      <c r="A5" s="31"/>
      <c r="B5" s="59" t="s">
        <v>35</v>
      </c>
      <c r="C5" s="27">
        <v>0</v>
      </c>
      <c r="D5" s="28">
        <v>0</v>
      </c>
      <c r="E5" s="28">
        <v>0</v>
      </c>
      <c r="F5" s="27">
        <v>0</v>
      </c>
      <c r="G5" s="28">
        <v>0</v>
      </c>
      <c r="H5" s="29">
        <v>0</v>
      </c>
      <c r="I5" s="28">
        <v>0</v>
      </c>
      <c r="J5" s="28">
        <v>0</v>
      </c>
      <c r="K5" s="29">
        <v>0</v>
      </c>
      <c r="Z5" s="53"/>
      <c r="AA5" s="30">
        <v>1</v>
      </c>
    </row>
    <row r="6" spans="1:27" s="14" customFormat="1" ht="12.75" customHeight="1" x14ac:dyDescent="0.25">
      <c r="A6" s="31"/>
      <c r="B6" s="59" t="s">
        <v>36</v>
      </c>
      <c r="C6" s="32">
        <v>0</v>
      </c>
      <c r="D6" s="33">
        <v>0</v>
      </c>
      <c r="E6" s="33">
        <v>0</v>
      </c>
      <c r="F6" s="32">
        <v>0</v>
      </c>
      <c r="G6" s="33">
        <v>0</v>
      </c>
      <c r="H6" s="34">
        <v>0</v>
      </c>
      <c r="I6" s="33">
        <v>0</v>
      </c>
      <c r="J6" s="33">
        <v>0</v>
      </c>
      <c r="K6" s="34">
        <v>0</v>
      </c>
      <c r="Z6" s="53"/>
      <c r="AA6" s="24" t="s">
        <v>10</v>
      </c>
    </row>
    <row r="7" spans="1:27" s="14" customFormat="1" ht="12.75" customHeight="1" x14ac:dyDescent="0.25">
      <c r="A7" s="31"/>
      <c r="B7" s="59" t="s">
        <v>37</v>
      </c>
      <c r="C7" s="32">
        <v>0</v>
      </c>
      <c r="D7" s="33">
        <v>0</v>
      </c>
      <c r="E7" s="33">
        <v>0</v>
      </c>
      <c r="F7" s="32">
        <v>0</v>
      </c>
      <c r="G7" s="33">
        <v>0</v>
      </c>
      <c r="H7" s="34">
        <v>0</v>
      </c>
      <c r="I7" s="33">
        <v>0</v>
      </c>
      <c r="J7" s="33">
        <v>0</v>
      </c>
      <c r="K7" s="34">
        <v>0</v>
      </c>
      <c r="Z7" s="53"/>
      <c r="AA7" s="30">
        <v>2</v>
      </c>
    </row>
    <row r="8" spans="1:27" s="14" customFormat="1" ht="12.75" customHeight="1" x14ac:dyDescent="0.25">
      <c r="A8" s="31"/>
      <c r="B8" s="59" t="s">
        <v>38</v>
      </c>
      <c r="C8" s="35">
        <v>0</v>
      </c>
      <c r="D8" s="36">
        <v>0</v>
      </c>
      <c r="E8" s="36">
        <v>0</v>
      </c>
      <c r="F8" s="35">
        <v>0</v>
      </c>
      <c r="G8" s="36">
        <v>0</v>
      </c>
      <c r="H8" s="37">
        <v>0</v>
      </c>
      <c r="I8" s="36">
        <v>0</v>
      </c>
      <c r="J8" s="36">
        <v>0</v>
      </c>
      <c r="K8" s="37">
        <v>0</v>
      </c>
      <c r="Z8" s="53"/>
      <c r="AA8" s="24" t="s">
        <v>13</v>
      </c>
    </row>
    <row r="9" spans="1:27" s="23" customFormat="1" ht="12.75" customHeight="1" x14ac:dyDescent="0.25">
      <c r="A9" s="18"/>
      <c r="B9" s="60" t="s">
        <v>39</v>
      </c>
      <c r="C9" s="33">
        <v>29576</v>
      </c>
      <c r="D9" s="33">
        <v>29825</v>
      </c>
      <c r="E9" s="33">
        <v>30781</v>
      </c>
      <c r="F9" s="32">
        <v>35719</v>
      </c>
      <c r="G9" s="33">
        <v>35719</v>
      </c>
      <c r="H9" s="34">
        <v>35719</v>
      </c>
      <c r="I9" s="33">
        <v>39290</v>
      </c>
      <c r="J9" s="33">
        <v>39755</v>
      </c>
      <c r="K9" s="33">
        <v>41862.048999999999</v>
      </c>
      <c r="Z9" s="53"/>
      <c r="AA9" s="14" t="s">
        <v>30</v>
      </c>
    </row>
    <row r="10" spans="1:27" s="14" customFormat="1" ht="12.75" customHeight="1" x14ac:dyDescent="0.25">
      <c r="A10" s="25"/>
      <c r="B10" s="60" t="s">
        <v>40</v>
      </c>
      <c r="C10" s="33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3">
        <v>0</v>
      </c>
      <c r="Z10" s="53"/>
    </row>
    <row r="11" spans="1:27" s="14" customFormat="1" ht="12.75" customHeight="1" x14ac:dyDescent="0.25">
      <c r="A11" s="31"/>
      <c r="B11" s="60" t="s">
        <v>41</v>
      </c>
      <c r="C11" s="33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3">
        <v>0</v>
      </c>
      <c r="Z11" s="53"/>
    </row>
    <row r="12" spans="1:27" s="14" customFormat="1" ht="12.75" customHeight="1" x14ac:dyDescent="0.25">
      <c r="A12" s="25"/>
      <c r="B12" s="60" t="s">
        <v>42</v>
      </c>
      <c r="C12" s="33">
        <v>-35</v>
      </c>
      <c r="D12" s="33">
        <v>0</v>
      </c>
      <c r="E12" s="33">
        <v>20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3">
        <v>0</v>
      </c>
      <c r="Z12" s="53"/>
    </row>
    <row r="13" spans="1:27" s="14" customFormat="1" ht="12.75" customHeight="1" x14ac:dyDescent="0.25">
      <c r="A13" s="25"/>
      <c r="B13" s="60" t="s">
        <v>43</v>
      </c>
      <c r="C13" s="33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3">
        <v>0</v>
      </c>
      <c r="Z13" s="53"/>
    </row>
    <row r="14" spans="1:27" s="14" customFormat="1" ht="12.75" customHeight="1" x14ac:dyDescent="0.25">
      <c r="A14" s="31"/>
      <c r="B14" s="58" t="s">
        <v>44</v>
      </c>
      <c r="C14" s="36">
        <v>9884</v>
      </c>
      <c r="D14" s="36">
        <v>18931</v>
      </c>
      <c r="E14" s="36">
        <v>11044</v>
      </c>
      <c r="F14" s="35">
        <v>8893</v>
      </c>
      <c r="G14" s="36">
        <v>8893</v>
      </c>
      <c r="H14" s="37">
        <v>8893</v>
      </c>
      <c r="I14" s="36">
        <v>11414</v>
      </c>
      <c r="J14" s="36">
        <v>11414</v>
      </c>
      <c r="K14" s="36">
        <v>12018.941999999999</v>
      </c>
      <c r="Z14" s="53"/>
    </row>
    <row r="15" spans="1:27" s="14" customFormat="1" ht="12.75" customHeight="1" x14ac:dyDescent="0.25">
      <c r="A15" s="44"/>
      <c r="B15" s="45" t="s">
        <v>45</v>
      </c>
      <c r="C15" s="61">
        <f>SUM(C5:C14)</f>
        <v>39425</v>
      </c>
      <c r="D15" s="61">
        <f t="shared" ref="D15:K15" si="1">SUM(D5:D14)</f>
        <v>48756</v>
      </c>
      <c r="E15" s="61">
        <f t="shared" si="1"/>
        <v>41845</v>
      </c>
      <c r="F15" s="62">
        <f t="shared" si="1"/>
        <v>44612</v>
      </c>
      <c r="G15" s="61">
        <f t="shared" si="1"/>
        <v>44612</v>
      </c>
      <c r="H15" s="63">
        <f t="shared" si="1"/>
        <v>44612</v>
      </c>
      <c r="I15" s="61">
        <f t="shared" si="1"/>
        <v>50704</v>
      </c>
      <c r="J15" s="61">
        <f t="shared" si="1"/>
        <v>51169</v>
      </c>
      <c r="K15" s="61">
        <f t="shared" si="1"/>
        <v>53880.990999999995</v>
      </c>
      <c r="Z15" s="53"/>
    </row>
    <row r="16" spans="1:27" s="14" customFormat="1" x14ac:dyDescent="0.25">
      <c r="Z16" s="53"/>
    </row>
    <row r="17" spans="26:26" s="14" customFormat="1" x14ac:dyDescent="0.25">
      <c r="Z17" s="53"/>
    </row>
    <row r="18" spans="26:26" s="14" customFormat="1" x14ac:dyDescent="0.25">
      <c r="Z18" s="53"/>
    </row>
    <row r="19" spans="26:26" s="14" customFormat="1" x14ac:dyDescent="0.25">
      <c r="Z19" s="53"/>
    </row>
    <row r="20" spans="26:26" s="14" customFormat="1" x14ac:dyDescent="0.25">
      <c r="Z20" s="53"/>
    </row>
    <row r="21" spans="26:26" s="14" customFormat="1" x14ac:dyDescent="0.25">
      <c r="Z21" s="53"/>
    </row>
    <row r="22" spans="26:26" s="14" customFormat="1" x14ac:dyDescent="0.25">
      <c r="Z22" s="53"/>
    </row>
    <row r="23" spans="26:26" s="14" customFormat="1" x14ac:dyDescent="0.25">
      <c r="Z23" s="53"/>
    </row>
    <row r="24" spans="26:26" s="14" customFormat="1" x14ac:dyDescent="0.25">
      <c r="Z24" s="53"/>
    </row>
    <row r="25" spans="26:26" s="14" customFormat="1" x14ac:dyDescent="0.25">
      <c r="Z25" s="53"/>
    </row>
    <row r="26" spans="26:26" s="14" customFormat="1" x14ac:dyDescent="0.25">
      <c r="Z26" s="53"/>
    </row>
    <row r="27" spans="26:26" s="14" customFormat="1" x14ac:dyDescent="0.25">
      <c r="Z27" s="53"/>
    </row>
    <row r="28" spans="26:26" s="14" customFormat="1" x14ac:dyDescent="0.25">
      <c r="Z28" s="53"/>
    </row>
    <row r="29" spans="26:26" s="14" customFormat="1" x14ac:dyDescent="0.25">
      <c r="Z29" s="53"/>
    </row>
    <row r="30" spans="26:26" s="14" customFormat="1" x14ac:dyDescent="0.25">
      <c r="Z30" s="53"/>
    </row>
    <row r="31" spans="26:26" s="14" customFormat="1" x14ac:dyDescent="0.25">
      <c r="Z31" s="53"/>
    </row>
    <row r="32" spans="26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195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  <c r="Z3" s="54" t="s">
        <v>32</v>
      </c>
    </row>
    <row r="4" spans="1:27" s="14" customFormat="1" ht="12.75" customHeight="1" x14ac:dyDescent="0.25">
      <c r="A4" s="25"/>
      <c r="B4" s="56" t="s">
        <v>169</v>
      </c>
      <c r="C4" s="33">
        <v>257974</v>
      </c>
      <c r="D4" s="33">
        <v>288249</v>
      </c>
      <c r="E4" s="33">
        <v>321329</v>
      </c>
      <c r="F4" s="27">
        <v>325744</v>
      </c>
      <c r="G4" s="28">
        <v>355093</v>
      </c>
      <c r="H4" s="29">
        <v>358223</v>
      </c>
      <c r="I4" s="33">
        <v>378519</v>
      </c>
      <c r="J4" s="33">
        <v>399309</v>
      </c>
      <c r="K4" s="33">
        <v>428970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170</v>
      </c>
      <c r="C5" s="33">
        <v>0</v>
      </c>
      <c r="D5" s="33">
        <v>695</v>
      </c>
      <c r="E5" s="33">
        <v>867</v>
      </c>
      <c r="F5" s="32">
        <v>988</v>
      </c>
      <c r="G5" s="33">
        <v>988</v>
      </c>
      <c r="H5" s="34">
        <v>988</v>
      </c>
      <c r="I5" s="33">
        <v>1088</v>
      </c>
      <c r="J5" s="33">
        <v>1138</v>
      </c>
      <c r="K5" s="33">
        <v>1198</v>
      </c>
      <c r="Z5" s="53">
        <f t="shared" si="0"/>
        <v>1</v>
      </c>
      <c r="AA5" s="30">
        <v>6</v>
      </c>
    </row>
    <row r="6" spans="1:27" s="14" customFormat="1" ht="12.75" hidden="1" customHeight="1" x14ac:dyDescent="0.25">
      <c r="A6" s="25"/>
      <c r="B6" s="56" t="s">
        <v>30</v>
      </c>
      <c r="C6" s="33"/>
      <c r="D6" s="33"/>
      <c r="E6" s="33"/>
      <c r="F6" s="32"/>
      <c r="G6" s="33"/>
      <c r="H6" s="34"/>
      <c r="I6" s="33"/>
      <c r="J6" s="33"/>
      <c r="K6" s="33"/>
      <c r="Z6" s="53">
        <f t="shared" si="0"/>
        <v>0</v>
      </c>
      <c r="AA6" s="24" t="s">
        <v>10</v>
      </c>
    </row>
    <row r="7" spans="1:27" s="14" customFormat="1" ht="12.75" hidden="1" customHeight="1" x14ac:dyDescent="0.25">
      <c r="A7" s="25"/>
      <c r="B7" s="56" t="s">
        <v>30</v>
      </c>
      <c r="C7" s="33"/>
      <c r="D7" s="33"/>
      <c r="E7" s="33"/>
      <c r="F7" s="32"/>
      <c r="G7" s="33"/>
      <c r="H7" s="34"/>
      <c r="I7" s="33"/>
      <c r="J7" s="33"/>
      <c r="K7" s="33"/>
      <c r="Z7" s="53">
        <f t="shared" si="0"/>
        <v>0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257974</v>
      </c>
      <c r="D19" s="46">
        <f t="shared" ref="D19:K19" si="1">SUM(D4:D18)</f>
        <v>288944</v>
      </c>
      <c r="E19" s="46">
        <f t="shared" si="1"/>
        <v>322196</v>
      </c>
      <c r="F19" s="47">
        <f t="shared" si="1"/>
        <v>326732</v>
      </c>
      <c r="G19" s="46">
        <f t="shared" si="1"/>
        <v>356081</v>
      </c>
      <c r="H19" s="48">
        <f t="shared" si="1"/>
        <v>359211</v>
      </c>
      <c r="I19" s="46">
        <f t="shared" si="1"/>
        <v>379607</v>
      </c>
      <c r="J19" s="46">
        <f t="shared" si="1"/>
        <v>400447</v>
      </c>
      <c r="K19" s="46">
        <f t="shared" si="1"/>
        <v>430168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196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</row>
    <row r="4" spans="1:27" s="23" customFormat="1" ht="12.75" customHeight="1" x14ac:dyDescent="0.25">
      <c r="A4" s="18"/>
      <c r="B4" s="19" t="s">
        <v>6</v>
      </c>
      <c r="C4" s="20">
        <f>SUM(C5:C7)</f>
        <v>204252</v>
      </c>
      <c r="D4" s="20">
        <f t="shared" ref="D4:K4" si="0">SUM(D5:D7)</f>
        <v>250806</v>
      </c>
      <c r="E4" s="20">
        <f t="shared" si="0"/>
        <v>278099</v>
      </c>
      <c r="F4" s="21">
        <f t="shared" si="0"/>
        <v>280537</v>
      </c>
      <c r="G4" s="20">
        <f t="shared" si="0"/>
        <v>303067</v>
      </c>
      <c r="H4" s="22">
        <f t="shared" si="0"/>
        <v>305890</v>
      </c>
      <c r="I4" s="20">
        <f t="shared" si="0"/>
        <v>330967</v>
      </c>
      <c r="J4" s="20">
        <f t="shared" si="0"/>
        <v>349281</v>
      </c>
      <c r="K4" s="20">
        <f t="shared" si="0"/>
        <v>376290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203396</v>
      </c>
      <c r="D5" s="28">
        <v>249982</v>
      </c>
      <c r="E5" s="28">
        <v>277212</v>
      </c>
      <c r="F5" s="27">
        <v>279549</v>
      </c>
      <c r="G5" s="28">
        <v>302079</v>
      </c>
      <c r="H5" s="29">
        <v>304902</v>
      </c>
      <c r="I5" s="28">
        <v>329879</v>
      </c>
      <c r="J5" s="28">
        <v>348143</v>
      </c>
      <c r="K5" s="29">
        <v>375092</v>
      </c>
      <c r="AA5" s="30">
        <v>6</v>
      </c>
    </row>
    <row r="6" spans="1:27" s="14" customFormat="1" ht="12.75" customHeight="1" x14ac:dyDescent="0.25">
      <c r="A6" s="31"/>
      <c r="B6" s="26" t="s">
        <v>9</v>
      </c>
      <c r="C6" s="32">
        <v>856</v>
      </c>
      <c r="D6" s="33">
        <v>824</v>
      </c>
      <c r="E6" s="33">
        <v>887</v>
      </c>
      <c r="F6" s="32">
        <v>988</v>
      </c>
      <c r="G6" s="33">
        <v>988</v>
      </c>
      <c r="H6" s="34">
        <v>988</v>
      </c>
      <c r="I6" s="33">
        <v>1088</v>
      </c>
      <c r="J6" s="33">
        <v>1138</v>
      </c>
      <c r="K6" s="34">
        <v>1198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53722</v>
      </c>
      <c r="D8" s="20">
        <f t="shared" ref="D8:K8" si="1">SUM(D9:D15)</f>
        <v>38138</v>
      </c>
      <c r="E8" s="20">
        <f t="shared" si="1"/>
        <v>44097</v>
      </c>
      <c r="F8" s="21">
        <f t="shared" si="1"/>
        <v>46195</v>
      </c>
      <c r="G8" s="20">
        <f t="shared" si="1"/>
        <v>46195</v>
      </c>
      <c r="H8" s="22">
        <f t="shared" si="1"/>
        <v>46502</v>
      </c>
      <c r="I8" s="20">
        <f t="shared" si="1"/>
        <v>48640</v>
      </c>
      <c r="J8" s="20">
        <f t="shared" si="1"/>
        <v>51166</v>
      </c>
      <c r="K8" s="20">
        <f t="shared" si="1"/>
        <v>53877.798000000003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52802</v>
      </c>
      <c r="D14" s="33">
        <v>37298</v>
      </c>
      <c r="E14" s="33">
        <v>43112</v>
      </c>
      <c r="F14" s="32">
        <v>45267</v>
      </c>
      <c r="G14" s="33">
        <v>45267</v>
      </c>
      <c r="H14" s="34">
        <v>45267</v>
      </c>
      <c r="I14" s="33">
        <v>47666</v>
      </c>
      <c r="J14" s="33">
        <v>50192</v>
      </c>
      <c r="K14" s="34">
        <v>52852.175999999999</v>
      </c>
    </row>
    <row r="15" spans="1:27" s="14" customFormat="1" ht="12.75" customHeight="1" x14ac:dyDescent="0.25">
      <c r="A15" s="25"/>
      <c r="B15" s="26" t="s">
        <v>20</v>
      </c>
      <c r="C15" s="35">
        <v>920</v>
      </c>
      <c r="D15" s="36">
        <v>840</v>
      </c>
      <c r="E15" s="36">
        <v>985</v>
      </c>
      <c r="F15" s="35">
        <v>928</v>
      </c>
      <c r="G15" s="36">
        <v>928</v>
      </c>
      <c r="H15" s="37">
        <v>1235</v>
      </c>
      <c r="I15" s="36">
        <v>974</v>
      </c>
      <c r="J15" s="36">
        <v>974</v>
      </c>
      <c r="K15" s="37">
        <v>1025.6219999999998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0</v>
      </c>
      <c r="D16" s="20">
        <f t="shared" ref="D16:K16" si="2">SUM(D17:D23)</f>
        <v>0</v>
      </c>
      <c r="E16" s="20">
        <f t="shared" si="2"/>
        <v>0</v>
      </c>
      <c r="F16" s="21">
        <f t="shared" si="2"/>
        <v>0</v>
      </c>
      <c r="G16" s="20">
        <f t="shared" si="2"/>
        <v>6819</v>
      </c>
      <c r="H16" s="22">
        <f t="shared" si="2"/>
        <v>6819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0</v>
      </c>
      <c r="F18" s="32">
        <v>0</v>
      </c>
      <c r="G18" s="33">
        <v>6819</v>
      </c>
      <c r="H18" s="34">
        <v>6819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257974</v>
      </c>
      <c r="D26" s="46">
        <f t="shared" ref="D26:K26" si="3">+D4+D8+D16+D24</f>
        <v>288944</v>
      </c>
      <c r="E26" s="46">
        <f t="shared" si="3"/>
        <v>322196</v>
      </c>
      <c r="F26" s="47">
        <f t="shared" si="3"/>
        <v>326732</v>
      </c>
      <c r="G26" s="46">
        <f t="shared" si="3"/>
        <v>356081</v>
      </c>
      <c r="H26" s="48">
        <f t="shared" si="3"/>
        <v>359211</v>
      </c>
      <c r="I26" s="46">
        <f t="shared" si="3"/>
        <v>379607</v>
      </c>
      <c r="J26" s="46">
        <f t="shared" si="3"/>
        <v>400447</v>
      </c>
      <c r="K26" s="46">
        <f t="shared" si="3"/>
        <v>430167.79800000001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197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  <c r="Z3" s="54" t="s">
        <v>32</v>
      </c>
    </row>
    <row r="4" spans="1:27" s="14" customFormat="1" ht="12.75" customHeight="1" x14ac:dyDescent="0.25">
      <c r="A4" s="25"/>
      <c r="B4" s="56" t="s">
        <v>171</v>
      </c>
      <c r="C4" s="33">
        <v>0</v>
      </c>
      <c r="D4" s="33">
        <v>0</v>
      </c>
      <c r="E4" s="33">
        <v>0</v>
      </c>
      <c r="F4" s="27">
        <v>0</v>
      </c>
      <c r="G4" s="28">
        <v>0</v>
      </c>
      <c r="H4" s="29">
        <v>0</v>
      </c>
      <c r="I4" s="33">
        <v>0</v>
      </c>
      <c r="J4" s="33">
        <v>0</v>
      </c>
      <c r="K4" s="33">
        <v>0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172</v>
      </c>
      <c r="C5" s="33">
        <v>441842</v>
      </c>
      <c r="D5" s="33">
        <v>500872</v>
      </c>
      <c r="E5" s="33">
        <v>544967</v>
      </c>
      <c r="F5" s="32">
        <v>375709</v>
      </c>
      <c r="G5" s="33">
        <v>377478</v>
      </c>
      <c r="H5" s="34">
        <v>392670</v>
      </c>
      <c r="I5" s="33">
        <v>404504</v>
      </c>
      <c r="J5" s="33">
        <v>433285</v>
      </c>
      <c r="K5" s="33">
        <v>457176</v>
      </c>
      <c r="Z5" s="53">
        <f t="shared" si="0"/>
        <v>1</v>
      </c>
      <c r="AA5" s="30">
        <v>7</v>
      </c>
    </row>
    <row r="6" spans="1:27" s="14" customFormat="1" ht="12.75" hidden="1" customHeight="1" x14ac:dyDescent="0.25">
      <c r="A6" s="25"/>
      <c r="B6" s="56" t="s">
        <v>30</v>
      </c>
      <c r="C6" s="33"/>
      <c r="D6" s="33"/>
      <c r="E6" s="33"/>
      <c r="F6" s="32"/>
      <c r="G6" s="33"/>
      <c r="H6" s="34"/>
      <c r="I6" s="33"/>
      <c r="J6" s="33"/>
      <c r="K6" s="33"/>
      <c r="Z6" s="53">
        <f t="shared" si="0"/>
        <v>0</v>
      </c>
      <c r="AA6" s="24" t="s">
        <v>10</v>
      </c>
    </row>
    <row r="7" spans="1:27" s="14" customFormat="1" ht="12.75" hidden="1" customHeight="1" x14ac:dyDescent="0.25">
      <c r="A7" s="25"/>
      <c r="B7" s="56" t="s">
        <v>30</v>
      </c>
      <c r="C7" s="33"/>
      <c r="D7" s="33"/>
      <c r="E7" s="33"/>
      <c r="F7" s="32"/>
      <c r="G7" s="33"/>
      <c r="H7" s="34"/>
      <c r="I7" s="33"/>
      <c r="J7" s="33"/>
      <c r="K7" s="33"/>
      <c r="Z7" s="53">
        <f t="shared" si="0"/>
        <v>0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441842</v>
      </c>
      <c r="D19" s="46">
        <f t="shared" ref="D19:K19" si="1">SUM(D4:D18)</f>
        <v>500872</v>
      </c>
      <c r="E19" s="46">
        <f t="shared" si="1"/>
        <v>544967</v>
      </c>
      <c r="F19" s="47">
        <f t="shared" si="1"/>
        <v>375709</v>
      </c>
      <c r="G19" s="46">
        <f t="shared" si="1"/>
        <v>377478</v>
      </c>
      <c r="H19" s="48">
        <f t="shared" si="1"/>
        <v>392670</v>
      </c>
      <c r="I19" s="46">
        <f t="shared" si="1"/>
        <v>404504</v>
      </c>
      <c r="J19" s="46">
        <f t="shared" si="1"/>
        <v>433285</v>
      </c>
      <c r="K19" s="46">
        <f t="shared" si="1"/>
        <v>457176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198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</row>
    <row r="4" spans="1:27" s="23" customFormat="1" ht="12.75" customHeight="1" x14ac:dyDescent="0.25">
      <c r="A4" s="18"/>
      <c r="B4" s="19" t="s">
        <v>6</v>
      </c>
      <c r="C4" s="20">
        <f>SUM(C5:C7)</f>
        <v>276744</v>
      </c>
      <c r="D4" s="20">
        <f t="shared" ref="D4:K4" si="0">SUM(D5:D7)</f>
        <v>319695</v>
      </c>
      <c r="E4" s="20">
        <f t="shared" si="0"/>
        <v>349222</v>
      </c>
      <c r="F4" s="21">
        <f t="shared" si="0"/>
        <v>375005</v>
      </c>
      <c r="G4" s="20">
        <f t="shared" si="0"/>
        <v>376774</v>
      </c>
      <c r="H4" s="22">
        <f t="shared" si="0"/>
        <v>391966</v>
      </c>
      <c r="I4" s="20">
        <f t="shared" si="0"/>
        <v>403800</v>
      </c>
      <c r="J4" s="20">
        <f t="shared" si="0"/>
        <v>432581</v>
      </c>
      <c r="K4" s="20">
        <f t="shared" si="0"/>
        <v>456472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276564</v>
      </c>
      <c r="D5" s="28">
        <v>319301</v>
      </c>
      <c r="E5" s="28">
        <v>349134</v>
      </c>
      <c r="F5" s="27">
        <v>375005</v>
      </c>
      <c r="G5" s="28">
        <v>376774</v>
      </c>
      <c r="H5" s="29">
        <v>391966</v>
      </c>
      <c r="I5" s="28">
        <v>403800</v>
      </c>
      <c r="J5" s="28">
        <v>432581</v>
      </c>
      <c r="K5" s="29">
        <v>456472</v>
      </c>
      <c r="AA5" s="30">
        <v>7</v>
      </c>
    </row>
    <row r="6" spans="1:27" s="14" customFormat="1" ht="12.75" customHeight="1" x14ac:dyDescent="0.25">
      <c r="A6" s="31"/>
      <c r="B6" s="26" t="s">
        <v>9</v>
      </c>
      <c r="C6" s="32">
        <v>180</v>
      </c>
      <c r="D6" s="33">
        <v>394</v>
      </c>
      <c r="E6" s="33">
        <v>88</v>
      </c>
      <c r="F6" s="32">
        <v>0</v>
      </c>
      <c r="G6" s="33">
        <v>0</v>
      </c>
      <c r="H6" s="34">
        <v>0</v>
      </c>
      <c r="I6" s="33">
        <v>0</v>
      </c>
      <c r="J6" s="33">
        <v>0</v>
      </c>
      <c r="K6" s="34">
        <v>0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165098</v>
      </c>
      <c r="D8" s="20">
        <f t="shared" ref="D8:K8" si="1">SUM(D9:D15)</f>
        <v>181177</v>
      </c>
      <c r="E8" s="20">
        <f t="shared" si="1"/>
        <v>195745</v>
      </c>
      <c r="F8" s="21">
        <f t="shared" si="1"/>
        <v>704</v>
      </c>
      <c r="G8" s="20">
        <f t="shared" si="1"/>
        <v>704</v>
      </c>
      <c r="H8" s="22">
        <f t="shared" si="1"/>
        <v>704</v>
      </c>
      <c r="I8" s="20">
        <f t="shared" si="1"/>
        <v>704</v>
      </c>
      <c r="J8" s="20">
        <f t="shared" si="1"/>
        <v>704</v>
      </c>
      <c r="K8" s="20">
        <f t="shared" si="1"/>
        <v>704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164515</v>
      </c>
      <c r="D14" s="33">
        <v>180968</v>
      </c>
      <c r="E14" s="33">
        <v>195444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4">
        <v>0</v>
      </c>
    </row>
    <row r="15" spans="1:27" s="14" customFormat="1" ht="12.75" customHeight="1" x14ac:dyDescent="0.25">
      <c r="A15" s="25"/>
      <c r="B15" s="26" t="s">
        <v>20</v>
      </c>
      <c r="C15" s="35">
        <v>583</v>
      </c>
      <c r="D15" s="36">
        <v>209</v>
      </c>
      <c r="E15" s="36">
        <v>301</v>
      </c>
      <c r="F15" s="35">
        <v>704</v>
      </c>
      <c r="G15" s="36">
        <v>704</v>
      </c>
      <c r="H15" s="37">
        <v>704</v>
      </c>
      <c r="I15" s="36">
        <v>704</v>
      </c>
      <c r="J15" s="36">
        <v>704</v>
      </c>
      <c r="K15" s="37">
        <v>704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0</v>
      </c>
      <c r="D16" s="20">
        <f t="shared" ref="D16:K16" si="2">SUM(D17:D23)</f>
        <v>0</v>
      </c>
      <c r="E16" s="20">
        <f t="shared" si="2"/>
        <v>0</v>
      </c>
      <c r="F16" s="21">
        <f t="shared" si="2"/>
        <v>0</v>
      </c>
      <c r="G16" s="20">
        <f t="shared" si="2"/>
        <v>0</v>
      </c>
      <c r="H16" s="22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441842</v>
      </c>
      <c r="D26" s="46">
        <f t="shared" ref="D26:K26" si="3">+D4+D8+D16+D24</f>
        <v>500872</v>
      </c>
      <c r="E26" s="46">
        <f t="shared" si="3"/>
        <v>544967</v>
      </c>
      <c r="F26" s="47">
        <f t="shared" si="3"/>
        <v>375709</v>
      </c>
      <c r="G26" s="46">
        <f t="shared" si="3"/>
        <v>377478</v>
      </c>
      <c r="H26" s="48">
        <f t="shared" si="3"/>
        <v>392670</v>
      </c>
      <c r="I26" s="46">
        <f t="shared" si="3"/>
        <v>404504</v>
      </c>
      <c r="J26" s="46">
        <f t="shared" si="3"/>
        <v>433285</v>
      </c>
      <c r="K26" s="46">
        <f t="shared" si="3"/>
        <v>457176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199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  <c r="Z3" s="54" t="s">
        <v>32</v>
      </c>
    </row>
    <row r="4" spans="1:27" s="14" customFormat="1" ht="12.75" customHeight="1" x14ac:dyDescent="0.25">
      <c r="A4" s="25"/>
      <c r="B4" s="56" t="s">
        <v>173</v>
      </c>
      <c r="C4" s="33">
        <v>132337</v>
      </c>
      <c r="D4" s="33">
        <v>151895</v>
      </c>
      <c r="E4" s="33">
        <v>170920</v>
      </c>
      <c r="F4" s="27">
        <v>146267</v>
      </c>
      <c r="G4" s="28">
        <v>143681</v>
      </c>
      <c r="H4" s="29">
        <v>143202</v>
      </c>
      <c r="I4" s="33">
        <v>154706</v>
      </c>
      <c r="J4" s="33">
        <v>161822</v>
      </c>
      <c r="K4" s="33">
        <v>170398.56599999999</v>
      </c>
      <c r="Z4" s="53">
        <f t="shared" ref="Z4:Z20" si="0">IF(LEN(B4)&lt;5,0,1)</f>
        <v>1</v>
      </c>
      <c r="AA4" s="24" t="s">
        <v>7</v>
      </c>
    </row>
    <row r="5" spans="1:27" s="14" customFormat="1" ht="12.75" hidden="1" customHeight="1" x14ac:dyDescent="0.25">
      <c r="A5" s="25"/>
      <c r="B5" s="56" t="s">
        <v>30</v>
      </c>
      <c r="C5" s="33"/>
      <c r="D5" s="33"/>
      <c r="E5" s="33"/>
      <c r="F5" s="32"/>
      <c r="G5" s="33"/>
      <c r="H5" s="34"/>
      <c r="I5" s="33"/>
      <c r="J5" s="33"/>
      <c r="K5" s="33"/>
      <c r="Z5" s="53">
        <f t="shared" si="0"/>
        <v>0</v>
      </c>
      <c r="AA5" s="30">
        <v>8</v>
      </c>
    </row>
    <row r="6" spans="1:27" s="14" customFormat="1" ht="12.75" hidden="1" customHeight="1" x14ac:dyDescent="0.25">
      <c r="A6" s="25"/>
      <c r="B6" s="56" t="s">
        <v>30</v>
      </c>
      <c r="C6" s="33"/>
      <c r="D6" s="33"/>
      <c r="E6" s="33"/>
      <c r="F6" s="32"/>
      <c r="G6" s="33"/>
      <c r="H6" s="34"/>
      <c r="I6" s="33"/>
      <c r="J6" s="33"/>
      <c r="K6" s="33"/>
      <c r="Z6" s="53">
        <f t="shared" si="0"/>
        <v>0</v>
      </c>
      <c r="AA6" s="24" t="s">
        <v>10</v>
      </c>
    </row>
    <row r="7" spans="1:27" s="14" customFormat="1" ht="12.75" hidden="1" customHeight="1" x14ac:dyDescent="0.25">
      <c r="A7" s="25"/>
      <c r="B7" s="56" t="s">
        <v>30</v>
      </c>
      <c r="C7" s="33"/>
      <c r="D7" s="33"/>
      <c r="E7" s="33"/>
      <c r="F7" s="32"/>
      <c r="G7" s="33"/>
      <c r="H7" s="34"/>
      <c r="I7" s="33"/>
      <c r="J7" s="33"/>
      <c r="K7" s="33"/>
      <c r="Z7" s="53">
        <f t="shared" si="0"/>
        <v>0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132337</v>
      </c>
      <c r="D19" s="46">
        <f t="shared" ref="D19:K19" si="1">SUM(D4:D18)</f>
        <v>151895</v>
      </c>
      <c r="E19" s="46">
        <f t="shared" si="1"/>
        <v>170920</v>
      </c>
      <c r="F19" s="47">
        <f t="shared" si="1"/>
        <v>146267</v>
      </c>
      <c r="G19" s="46">
        <f t="shared" si="1"/>
        <v>143681</v>
      </c>
      <c r="H19" s="48">
        <f t="shared" si="1"/>
        <v>143202</v>
      </c>
      <c r="I19" s="46">
        <f t="shared" si="1"/>
        <v>154706</v>
      </c>
      <c r="J19" s="46">
        <f t="shared" si="1"/>
        <v>161822</v>
      </c>
      <c r="K19" s="46">
        <f t="shared" si="1"/>
        <v>170398.56599999999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200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</row>
    <row r="4" spans="1:27" s="23" customFormat="1" ht="12.75" customHeight="1" x14ac:dyDescent="0.25">
      <c r="A4" s="18"/>
      <c r="B4" s="19" t="s">
        <v>6</v>
      </c>
      <c r="C4" s="20">
        <f>SUM(C5:C7)</f>
        <v>132287</v>
      </c>
      <c r="D4" s="20">
        <f t="shared" ref="D4:K4" si="0">SUM(D5:D7)</f>
        <v>151895</v>
      </c>
      <c r="E4" s="20">
        <f t="shared" si="0"/>
        <v>169299</v>
      </c>
      <c r="F4" s="21">
        <f t="shared" si="0"/>
        <v>146177</v>
      </c>
      <c r="G4" s="20">
        <f t="shared" si="0"/>
        <v>143591</v>
      </c>
      <c r="H4" s="22">
        <f t="shared" si="0"/>
        <v>143112</v>
      </c>
      <c r="I4" s="20">
        <f t="shared" si="0"/>
        <v>154611</v>
      </c>
      <c r="J4" s="20">
        <f t="shared" si="0"/>
        <v>161727</v>
      </c>
      <c r="K4" s="20">
        <f t="shared" si="0"/>
        <v>170298.53099999999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125146</v>
      </c>
      <c r="D5" s="28">
        <v>137255</v>
      </c>
      <c r="E5" s="28">
        <v>159582</v>
      </c>
      <c r="F5" s="27">
        <v>130643</v>
      </c>
      <c r="G5" s="28">
        <v>130643</v>
      </c>
      <c r="H5" s="29">
        <v>130643</v>
      </c>
      <c r="I5" s="28">
        <v>137829</v>
      </c>
      <c r="J5" s="28">
        <v>144169</v>
      </c>
      <c r="K5" s="29">
        <v>151809.95699999999</v>
      </c>
      <c r="AA5" s="30">
        <v>8</v>
      </c>
    </row>
    <row r="6" spans="1:27" s="14" customFormat="1" ht="12.75" customHeight="1" x14ac:dyDescent="0.25">
      <c r="A6" s="31"/>
      <c r="B6" s="26" t="s">
        <v>9</v>
      </c>
      <c r="C6" s="32">
        <v>7141</v>
      </c>
      <c r="D6" s="33">
        <v>14640</v>
      </c>
      <c r="E6" s="33">
        <v>9717</v>
      </c>
      <c r="F6" s="32">
        <v>15534</v>
      </c>
      <c r="G6" s="33">
        <v>12948</v>
      </c>
      <c r="H6" s="34">
        <v>12469</v>
      </c>
      <c r="I6" s="33">
        <v>16782</v>
      </c>
      <c r="J6" s="33">
        <v>17558</v>
      </c>
      <c r="K6" s="34">
        <v>18488.573999999997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0</v>
      </c>
      <c r="D8" s="20">
        <f t="shared" ref="D8:K8" si="1">SUM(D9:D15)</f>
        <v>0</v>
      </c>
      <c r="E8" s="20">
        <f t="shared" si="1"/>
        <v>1621</v>
      </c>
      <c r="F8" s="21">
        <f t="shared" si="1"/>
        <v>90</v>
      </c>
      <c r="G8" s="20">
        <f t="shared" si="1"/>
        <v>90</v>
      </c>
      <c r="H8" s="22">
        <f t="shared" si="1"/>
        <v>90</v>
      </c>
      <c r="I8" s="20">
        <f t="shared" si="1"/>
        <v>95</v>
      </c>
      <c r="J8" s="20">
        <f t="shared" si="1"/>
        <v>95</v>
      </c>
      <c r="K8" s="20">
        <f t="shared" si="1"/>
        <v>100.035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0</v>
      </c>
      <c r="D14" s="33">
        <v>0</v>
      </c>
      <c r="E14" s="33">
        <v>0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4">
        <v>0</v>
      </c>
    </row>
    <row r="15" spans="1:27" s="14" customFormat="1" ht="12.75" customHeight="1" x14ac:dyDescent="0.25">
      <c r="A15" s="25"/>
      <c r="B15" s="26" t="s">
        <v>20</v>
      </c>
      <c r="C15" s="35">
        <v>0</v>
      </c>
      <c r="D15" s="36">
        <v>0</v>
      </c>
      <c r="E15" s="36">
        <v>1621</v>
      </c>
      <c r="F15" s="35">
        <v>90</v>
      </c>
      <c r="G15" s="36">
        <v>90</v>
      </c>
      <c r="H15" s="37">
        <v>90</v>
      </c>
      <c r="I15" s="36">
        <v>95</v>
      </c>
      <c r="J15" s="36">
        <v>95</v>
      </c>
      <c r="K15" s="37">
        <v>100.035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50</v>
      </c>
      <c r="D16" s="20">
        <f t="shared" ref="D16:K16" si="2">SUM(D17:D23)</f>
        <v>0</v>
      </c>
      <c r="E16" s="20">
        <f t="shared" si="2"/>
        <v>0</v>
      </c>
      <c r="F16" s="21">
        <f t="shared" si="2"/>
        <v>0</v>
      </c>
      <c r="G16" s="20">
        <f t="shared" si="2"/>
        <v>0</v>
      </c>
      <c r="H16" s="22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50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132337</v>
      </c>
      <c r="D26" s="46">
        <f t="shared" ref="D26:K26" si="3">+D4+D8+D16+D24</f>
        <v>151895</v>
      </c>
      <c r="E26" s="46">
        <f t="shared" si="3"/>
        <v>170920</v>
      </c>
      <c r="F26" s="47">
        <f t="shared" si="3"/>
        <v>146267</v>
      </c>
      <c r="G26" s="46">
        <f t="shared" si="3"/>
        <v>143681</v>
      </c>
      <c r="H26" s="48">
        <f t="shared" si="3"/>
        <v>143202</v>
      </c>
      <c r="I26" s="46">
        <f t="shared" si="3"/>
        <v>154706</v>
      </c>
      <c r="J26" s="46">
        <f t="shared" si="3"/>
        <v>161822</v>
      </c>
      <c r="K26" s="46">
        <f t="shared" si="3"/>
        <v>170398.56599999999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201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  <c r="Z3" s="54" t="s">
        <v>32</v>
      </c>
    </row>
    <row r="4" spans="1:27" s="14" customFormat="1" ht="12.75" customHeight="1" x14ac:dyDescent="0.25">
      <c r="A4" s="25"/>
      <c r="B4" s="56" t="s">
        <v>174</v>
      </c>
      <c r="C4" s="33">
        <v>250084</v>
      </c>
      <c r="D4" s="33">
        <v>36632</v>
      </c>
      <c r="E4" s="33">
        <v>12939</v>
      </c>
      <c r="F4" s="27">
        <v>36899</v>
      </c>
      <c r="G4" s="28">
        <v>36035</v>
      </c>
      <c r="H4" s="29">
        <v>36349</v>
      </c>
      <c r="I4" s="33">
        <v>54816</v>
      </c>
      <c r="J4" s="33">
        <v>134965</v>
      </c>
      <c r="K4" s="33">
        <v>142118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175</v>
      </c>
      <c r="C5" s="33">
        <v>38671</v>
      </c>
      <c r="D5" s="33">
        <v>34875</v>
      </c>
      <c r="E5" s="33">
        <v>28315</v>
      </c>
      <c r="F5" s="32">
        <v>67834</v>
      </c>
      <c r="G5" s="33">
        <v>66708</v>
      </c>
      <c r="H5" s="34">
        <v>58102</v>
      </c>
      <c r="I5" s="33">
        <v>71224</v>
      </c>
      <c r="J5" s="33">
        <v>74500</v>
      </c>
      <c r="K5" s="33">
        <v>78449</v>
      </c>
      <c r="Z5" s="53">
        <f t="shared" si="0"/>
        <v>1</v>
      </c>
      <c r="AA5" s="30">
        <v>9</v>
      </c>
    </row>
    <row r="6" spans="1:27" s="14" customFormat="1" ht="12.75" customHeight="1" x14ac:dyDescent="0.25">
      <c r="A6" s="25"/>
      <c r="B6" s="56" t="s">
        <v>176</v>
      </c>
      <c r="C6" s="33">
        <v>119343</v>
      </c>
      <c r="D6" s="33">
        <v>91698</v>
      </c>
      <c r="E6" s="33">
        <v>42744</v>
      </c>
      <c r="F6" s="32">
        <v>21916</v>
      </c>
      <c r="G6" s="33">
        <v>20841</v>
      </c>
      <c r="H6" s="34">
        <v>21126</v>
      </c>
      <c r="I6" s="33">
        <v>28503</v>
      </c>
      <c r="J6" s="33">
        <v>30045</v>
      </c>
      <c r="K6" s="33">
        <v>31664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177</v>
      </c>
      <c r="C7" s="33">
        <v>0</v>
      </c>
      <c r="D7" s="33">
        <v>696</v>
      </c>
      <c r="E7" s="33">
        <v>1335</v>
      </c>
      <c r="F7" s="32">
        <v>3000</v>
      </c>
      <c r="G7" s="33">
        <v>3000</v>
      </c>
      <c r="H7" s="34">
        <v>3000</v>
      </c>
      <c r="I7" s="33">
        <v>2000</v>
      </c>
      <c r="J7" s="33">
        <v>0</v>
      </c>
      <c r="K7" s="33">
        <v>0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178</v>
      </c>
      <c r="C8" s="33">
        <v>0</v>
      </c>
      <c r="D8" s="33">
        <v>0</v>
      </c>
      <c r="E8" s="33">
        <v>26756</v>
      </c>
      <c r="F8" s="32">
        <v>27768</v>
      </c>
      <c r="G8" s="33">
        <v>27768</v>
      </c>
      <c r="H8" s="34">
        <v>27768</v>
      </c>
      <c r="I8" s="33">
        <v>13280</v>
      </c>
      <c r="J8" s="33">
        <v>0</v>
      </c>
      <c r="K8" s="33">
        <v>0</v>
      </c>
      <c r="Z8" s="53">
        <f t="shared" si="0"/>
        <v>1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408098</v>
      </c>
      <c r="D19" s="46">
        <f t="shared" ref="D19:K19" si="1">SUM(D4:D18)</f>
        <v>163901</v>
      </c>
      <c r="E19" s="46">
        <f t="shared" si="1"/>
        <v>112089</v>
      </c>
      <c r="F19" s="47">
        <f t="shared" si="1"/>
        <v>157417</v>
      </c>
      <c r="G19" s="46">
        <f t="shared" si="1"/>
        <v>154352</v>
      </c>
      <c r="H19" s="48">
        <f t="shared" si="1"/>
        <v>146345</v>
      </c>
      <c r="I19" s="46">
        <f t="shared" si="1"/>
        <v>169823</v>
      </c>
      <c r="J19" s="46">
        <f t="shared" si="1"/>
        <v>239510</v>
      </c>
      <c r="K19" s="46">
        <f t="shared" si="1"/>
        <v>252231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202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</row>
    <row r="4" spans="1:27" s="23" customFormat="1" ht="12.75" customHeight="1" x14ac:dyDescent="0.25">
      <c r="A4" s="18"/>
      <c r="B4" s="19" t="s">
        <v>6</v>
      </c>
      <c r="C4" s="20">
        <f>SUM(C5:C7)</f>
        <v>406451</v>
      </c>
      <c r="D4" s="20">
        <f t="shared" ref="D4:K4" si="0">SUM(D5:D7)</f>
        <v>163792</v>
      </c>
      <c r="E4" s="20">
        <f t="shared" si="0"/>
        <v>111925</v>
      </c>
      <c r="F4" s="21">
        <f t="shared" si="0"/>
        <v>157351</v>
      </c>
      <c r="G4" s="20">
        <f t="shared" si="0"/>
        <v>154286</v>
      </c>
      <c r="H4" s="22">
        <f t="shared" si="0"/>
        <v>145680</v>
      </c>
      <c r="I4" s="20">
        <f t="shared" si="0"/>
        <v>169754</v>
      </c>
      <c r="J4" s="20">
        <f t="shared" si="0"/>
        <v>239441</v>
      </c>
      <c r="K4" s="20">
        <f t="shared" si="0"/>
        <v>252158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298732</v>
      </c>
      <c r="D5" s="28">
        <v>99044</v>
      </c>
      <c r="E5" s="28">
        <v>74783</v>
      </c>
      <c r="F5" s="27">
        <v>93479</v>
      </c>
      <c r="G5" s="28">
        <v>93479</v>
      </c>
      <c r="H5" s="29">
        <v>93479</v>
      </c>
      <c r="I5" s="28">
        <v>109684</v>
      </c>
      <c r="J5" s="28">
        <v>179026</v>
      </c>
      <c r="K5" s="29">
        <v>188577</v>
      </c>
      <c r="AA5" s="30">
        <v>9</v>
      </c>
    </row>
    <row r="6" spans="1:27" s="14" customFormat="1" ht="12.75" customHeight="1" x14ac:dyDescent="0.25">
      <c r="A6" s="31"/>
      <c r="B6" s="26" t="s">
        <v>9</v>
      </c>
      <c r="C6" s="32">
        <v>107719</v>
      </c>
      <c r="D6" s="33">
        <v>64748</v>
      </c>
      <c r="E6" s="33">
        <v>37142</v>
      </c>
      <c r="F6" s="32">
        <v>63872</v>
      </c>
      <c r="G6" s="33">
        <v>60807</v>
      </c>
      <c r="H6" s="34">
        <v>52201</v>
      </c>
      <c r="I6" s="33">
        <v>60070</v>
      </c>
      <c r="J6" s="33">
        <v>60415</v>
      </c>
      <c r="K6" s="34">
        <v>63581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1647</v>
      </c>
      <c r="D8" s="20">
        <f t="shared" ref="D8:K8" si="1">SUM(D9:D15)</f>
        <v>109</v>
      </c>
      <c r="E8" s="20">
        <f t="shared" si="1"/>
        <v>164</v>
      </c>
      <c r="F8" s="21">
        <f t="shared" si="1"/>
        <v>66</v>
      </c>
      <c r="G8" s="20">
        <f t="shared" si="1"/>
        <v>66</v>
      </c>
      <c r="H8" s="22">
        <f t="shared" si="1"/>
        <v>665</v>
      </c>
      <c r="I8" s="20">
        <f t="shared" si="1"/>
        <v>69</v>
      </c>
      <c r="J8" s="20">
        <f t="shared" si="1"/>
        <v>69</v>
      </c>
      <c r="K8" s="20">
        <f t="shared" si="1"/>
        <v>73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0</v>
      </c>
      <c r="D14" s="33">
        <v>0</v>
      </c>
      <c r="E14" s="33">
        <v>0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4">
        <v>0</v>
      </c>
    </row>
    <row r="15" spans="1:27" s="14" customFormat="1" ht="12.75" customHeight="1" x14ac:dyDescent="0.25">
      <c r="A15" s="25"/>
      <c r="B15" s="26" t="s">
        <v>20</v>
      </c>
      <c r="C15" s="35">
        <v>1647</v>
      </c>
      <c r="D15" s="36">
        <v>109</v>
      </c>
      <c r="E15" s="36">
        <v>164</v>
      </c>
      <c r="F15" s="35">
        <v>66</v>
      </c>
      <c r="G15" s="36">
        <v>66</v>
      </c>
      <c r="H15" s="37">
        <v>665</v>
      </c>
      <c r="I15" s="36">
        <v>69</v>
      </c>
      <c r="J15" s="36">
        <v>69</v>
      </c>
      <c r="K15" s="37">
        <v>73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0</v>
      </c>
      <c r="D16" s="20">
        <f t="shared" ref="D16:K16" si="2">SUM(D17:D23)</f>
        <v>0</v>
      </c>
      <c r="E16" s="20">
        <f t="shared" si="2"/>
        <v>0</v>
      </c>
      <c r="F16" s="21">
        <f t="shared" si="2"/>
        <v>0</v>
      </c>
      <c r="G16" s="20">
        <f t="shared" si="2"/>
        <v>0</v>
      </c>
      <c r="H16" s="22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408098</v>
      </c>
      <c r="D26" s="46">
        <f t="shared" ref="D26:K26" si="3">+D4+D8+D16+D24</f>
        <v>163901</v>
      </c>
      <c r="E26" s="46">
        <f t="shared" si="3"/>
        <v>112089</v>
      </c>
      <c r="F26" s="47">
        <f t="shared" si="3"/>
        <v>157417</v>
      </c>
      <c r="G26" s="46">
        <f t="shared" si="3"/>
        <v>154352</v>
      </c>
      <c r="H26" s="48">
        <f t="shared" si="3"/>
        <v>146345</v>
      </c>
      <c r="I26" s="46">
        <f t="shared" si="3"/>
        <v>169823</v>
      </c>
      <c r="J26" s="46">
        <f t="shared" si="3"/>
        <v>239510</v>
      </c>
      <c r="K26" s="46">
        <f t="shared" si="3"/>
        <v>252231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AA247"/>
  <sheetViews>
    <sheetView showGridLines="0" workbookViewId="0">
      <selection activeCell="B1" sqref="A1:XFD1"/>
    </sheetView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203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  <c r="Z3" s="54" t="s">
        <v>32</v>
      </c>
    </row>
    <row r="4" spans="1:27" s="14" customFormat="1" ht="12.75" customHeight="1" x14ac:dyDescent="0.25">
      <c r="A4" s="25"/>
      <c r="B4" s="56" t="s">
        <v>140</v>
      </c>
      <c r="C4" s="33">
        <v>22772</v>
      </c>
      <c r="D4" s="33">
        <v>69877</v>
      </c>
      <c r="E4" s="33">
        <v>0</v>
      </c>
      <c r="F4" s="27">
        <v>0</v>
      </c>
      <c r="G4" s="28">
        <v>0</v>
      </c>
      <c r="H4" s="29">
        <v>0</v>
      </c>
      <c r="I4" s="33">
        <v>0</v>
      </c>
      <c r="J4" s="33">
        <v>0</v>
      </c>
      <c r="K4" s="33">
        <v>0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179</v>
      </c>
      <c r="C5" s="33">
        <v>436599</v>
      </c>
      <c r="D5" s="33">
        <v>259635</v>
      </c>
      <c r="E5" s="33">
        <v>0</v>
      </c>
      <c r="F5" s="32">
        <v>0</v>
      </c>
      <c r="G5" s="33">
        <v>0</v>
      </c>
      <c r="H5" s="34">
        <v>0</v>
      </c>
      <c r="I5" s="33">
        <v>0</v>
      </c>
      <c r="J5" s="33">
        <v>0</v>
      </c>
      <c r="K5" s="33">
        <v>0</v>
      </c>
      <c r="Z5" s="53">
        <f t="shared" si="0"/>
        <v>1</v>
      </c>
      <c r="AA5" s="30">
        <v>10</v>
      </c>
    </row>
    <row r="6" spans="1:27" s="14" customFormat="1" ht="12.75" customHeight="1" x14ac:dyDescent="0.25">
      <c r="A6" s="25"/>
      <c r="B6" s="56" t="s">
        <v>180</v>
      </c>
      <c r="C6" s="33">
        <v>0</v>
      </c>
      <c r="D6" s="33">
        <v>0</v>
      </c>
      <c r="E6" s="33">
        <v>0</v>
      </c>
      <c r="F6" s="32">
        <v>0</v>
      </c>
      <c r="G6" s="33">
        <v>0</v>
      </c>
      <c r="H6" s="34">
        <v>0</v>
      </c>
      <c r="I6" s="33">
        <v>0</v>
      </c>
      <c r="J6" s="33">
        <v>0</v>
      </c>
      <c r="K6" s="33">
        <v>0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181</v>
      </c>
      <c r="C7" s="33">
        <v>0</v>
      </c>
      <c r="D7" s="33">
        <v>0</v>
      </c>
      <c r="E7" s="33">
        <v>0</v>
      </c>
      <c r="F7" s="32">
        <v>0</v>
      </c>
      <c r="G7" s="33">
        <v>0</v>
      </c>
      <c r="H7" s="34">
        <v>0</v>
      </c>
      <c r="I7" s="33">
        <v>0</v>
      </c>
      <c r="J7" s="33">
        <v>0</v>
      </c>
      <c r="K7" s="33">
        <v>0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182</v>
      </c>
      <c r="C8" s="33">
        <v>595188</v>
      </c>
      <c r="D8" s="33">
        <v>898675</v>
      </c>
      <c r="E8" s="33">
        <v>575385</v>
      </c>
      <c r="F8" s="32">
        <v>997599</v>
      </c>
      <c r="G8" s="33">
        <v>1150062</v>
      </c>
      <c r="H8" s="34">
        <v>1150062</v>
      </c>
      <c r="I8" s="33">
        <v>1123325</v>
      </c>
      <c r="J8" s="33">
        <v>493438</v>
      </c>
      <c r="K8" s="33">
        <v>1000</v>
      </c>
      <c r="Z8" s="53">
        <f t="shared" si="0"/>
        <v>1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1054559</v>
      </c>
      <c r="D19" s="46">
        <f t="shared" ref="D19:K19" si="1">SUM(D4:D18)</f>
        <v>1228187</v>
      </c>
      <c r="E19" s="46">
        <f t="shared" si="1"/>
        <v>575385</v>
      </c>
      <c r="F19" s="47">
        <f t="shared" si="1"/>
        <v>997599</v>
      </c>
      <c r="G19" s="46">
        <f t="shared" si="1"/>
        <v>1150062</v>
      </c>
      <c r="H19" s="48">
        <f t="shared" si="1"/>
        <v>1150062</v>
      </c>
      <c r="I19" s="46">
        <f t="shared" si="1"/>
        <v>1123325</v>
      </c>
      <c r="J19" s="46">
        <f t="shared" si="1"/>
        <v>493438</v>
      </c>
      <c r="K19" s="46">
        <f t="shared" si="1"/>
        <v>1000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204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</row>
    <row r="4" spans="1:27" s="23" customFormat="1" ht="12.75" customHeight="1" x14ac:dyDescent="0.25">
      <c r="A4" s="18"/>
      <c r="B4" s="19" t="s">
        <v>6</v>
      </c>
      <c r="C4" s="20">
        <f>SUM(C5:C7)</f>
        <v>0</v>
      </c>
      <c r="D4" s="20">
        <f t="shared" ref="D4:K4" si="0">SUM(D5:D7)</f>
        <v>0</v>
      </c>
      <c r="E4" s="20">
        <f t="shared" si="0"/>
        <v>11304</v>
      </c>
      <c r="F4" s="21">
        <f t="shared" si="0"/>
        <v>86457</v>
      </c>
      <c r="G4" s="20">
        <f t="shared" si="0"/>
        <v>103368</v>
      </c>
      <c r="H4" s="22">
        <f t="shared" si="0"/>
        <v>103368</v>
      </c>
      <c r="I4" s="20">
        <f t="shared" si="0"/>
        <v>50495</v>
      </c>
      <c r="J4" s="20">
        <f t="shared" si="0"/>
        <v>59757</v>
      </c>
      <c r="K4" s="20">
        <f t="shared" si="0"/>
        <v>0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0</v>
      </c>
      <c r="D5" s="28">
        <v>0</v>
      </c>
      <c r="E5" s="28">
        <v>38</v>
      </c>
      <c r="F5" s="27">
        <v>9635</v>
      </c>
      <c r="G5" s="28">
        <v>9635</v>
      </c>
      <c r="H5" s="29">
        <v>9635</v>
      </c>
      <c r="I5" s="28">
        <v>9635</v>
      </c>
      <c r="J5" s="28">
        <v>9635</v>
      </c>
      <c r="K5" s="29">
        <v>0</v>
      </c>
      <c r="AA5" s="30">
        <v>10</v>
      </c>
    </row>
    <row r="6" spans="1:27" s="14" customFormat="1" ht="12.75" customHeight="1" x14ac:dyDescent="0.25">
      <c r="A6" s="31"/>
      <c r="B6" s="26" t="s">
        <v>9</v>
      </c>
      <c r="C6" s="32">
        <v>0</v>
      </c>
      <c r="D6" s="33">
        <v>0</v>
      </c>
      <c r="E6" s="33">
        <v>11266</v>
      </c>
      <c r="F6" s="32">
        <v>76822</v>
      </c>
      <c r="G6" s="33">
        <v>93733</v>
      </c>
      <c r="H6" s="34">
        <v>93733</v>
      </c>
      <c r="I6" s="33">
        <v>40860</v>
      </c>
      <c r="J6" s="33">
        <v>50122</v>
      </c>
      <c r="K6" s="34">
        <v>0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0</v>
      </c>
      <c r="D8" s="20">
        <f t="shared" ref="D8:K8" si="1">SUM(D9:D15)</f>
        <v>0</v>
      </c>
      <c r="E8" s="20">
        <f t="shared" si="1"/>
        <v>0</v>
      </c>
      <c r="F8" s="21">
        <f t="shared" si="1"/>
        <v>0</v>
      </c>
      <c r="G8" s="20">
        <f t="shared" si="1"/>
        <v>0</v>
      </c>
      <c r="H8" s="22">
        <f t="shared" si="1"/>
        <v>0</v>
      </c>
      <c r="I8" s="20">
        <f t="shared" si="1"/>
        <v>0</v>
      </c>
      <c r="J8" s="20">
        <f t="shared" si="1"/>
        <v>0</v>
      </c>
      <c r="K8" s="20">
        <f t="shared" si="1"/>
        <v>0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0</v>
      </c>
      <c r="D14" s="33">
        <v>0</v>
      </c>
      <c r="E14" s="33">
        <v>0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4">
        <v>0</v>
      </c>
    </row>
    <row r="15" spans="1:27" s="14" customFormat="1" ht="12.75" customHeight="1" x14ac:dyDescent="0.25">
      <c r="A15" s="25"/>
      <c r="B15" s="26" t="s">
        <v>20</v>
      </c>
      <c r="C15" s="35">
        <v>0</v>
      </c>
      <c r="D15" s="36">
        <v>0</v>
      </c>
      <c r="E15" s="36">
        <v>0</v>
      </c>
      <c r="F15" s="35">
        <v>0</v>
      </c>
      <c r="G15" s="36">
        <v>0</v>
      </c>
      <c r="H15" s="37">
        <v>0</v>
      </c>
      <c r="I15" s="36">
        <v>0</v>
      </c>
      <c r="J15" s="36">
        <v>0</v>
      </c>
      <c r="K15" s="37">
        <v>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1054559</v>
      </c>
      <c r="D16" s="20">
        <f t="shared" ref="D16:K16" si="2">SUM(D17:D23)</f>
        <v>1228187</v>
      </c>
      <c r="E16" s="20">
        <f t="shared" si="2"/>
        <v>564081</v>
      </c>
      <c r="F16" s="21">
        <f t="shared" si="2"/>
        <v>911142</v>
      </c>
      <c r="G16" s="20">
        <f t="shared" si="2"/>
        <v>1046694</v>
      </c>
      <c r="H16" s="22">
        <f t="shared" si="2"/>
        <v>1046694</v>
      </c>
      <c r="I16" s="20">
        <f t="shared" si="2"/>
        <v>1072830</v>
      </c>
      <c r="J16" s="20">
        <f t="shared" si="2"/>
        <v>433681</v>
      </c>
      <c r="K16" s="20">
        <f t="shared" si="2"/>
        <v>1000</v>
      </c>
    </row>
    <row r="17" spans="1:11" s="14" customFormat="1" ht="12.75" customHeight="1" x14ac:dyDescent="0.25">
      <c r="A17" s="25"/>
      <c r="B17" s="26" t="s">
        <v>22</v>
      </c>
      <c r="C17" s="27">
        <v>1054559</v>
      </c>
      <c r="D17" s="28">
        <v>1228187</v>
      </c>
      <c r="E17" s="28">
        <v>564081</v>
      </c>
      <c r="F17" s="27">
        <v>911142</v>
      </c>
      <c r="G17" s="28">
        <v>1046694</v>
      </c>
      <c r="H17" s="29">
        <v>1046694</v>
      </c>
      <c r="I17" s="28">
        <v>1072830</v>
      </c>
      <c r="J17" s="28">
        <v>433681</v>
      </c>
      <c r="K17" s="29">
        <v>1000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1054559</v>
      </c>
      <c r="D26" s="46">
        <f t="shared" ref="D26:K26" si="3">+D4+D8+D16+D24</f>
        <v>1228187</v>
      </c>
      <c r="E26" s="46">
        <f t="shared" si="3"/>
        <v>575385</v>
      </c>
      <c r="F26" s="47">
        <f t="shared" si="3"/>
        <v>997599</v>
      </c>
      <c r="G26" s="46">
        <f t="shared" si="3"/>
        <v>1150062</v>
      </c>
      <c r="H26" s="48">
        <f t="shared" si="3"/>
        <v>1150062</v>
      </c>
      <c r="I26" s="46">
        <f t="shared" si="3"/>
        <v>1123325</v>
      </c>
      <c r="J26" s="46">
        <f t="shared" si="3"/>
        <v>493438</v>
      </c>
      <c r="K26" s="46">
        <f t="shared" si="3"/>
        <v>1000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66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51" customFormat="1" ht="15.75" customHeight="1" x14ac:dyDescent="0.2">
      <c r="A1" s="1" t="s">
        <v>188</v>
      </c>
      <c r="B1" s="2"/>
      <c r="C1" s="50"/>
      <c r="D1" s="50"/>
      <c r="E1" s="50"/>
      <c r="F1" s="50"/>
      <c r="G1" s="50"/>
      <c r="H1" s="50"/>
      <c r="I1" s="50"/>
      <c r="J1" s="50"/>
      <c r="K1" s="50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  <c r="Z3" s="54" t="s">
        <v>32</v>
      </c>
    </row>
    <row r="4" spans="1:27" s="14" customFormat="1" ht="12.75" customHeight="1" x14ac:dyDescent="0.25">
      <c r="A4" s="25"/>
      <c r="B4" s="55" t="s">
        <v>140</v>
      </c>
      <c r="C4" s="33">
        <v>1209486</v>
      </c>
      <c r="D4" s="33">
        <v>1314288</v>
      </c>
      <c r="E4" s="33">
        <v>1354795</v>
      </c>
      <c r="F4" s="27">
        <v>1333479</v>
      </c>
      <c r="G4" s="28">
        <v>1336622</v>
      </c>
      <c r="H4" s="29">
        <v>1358154</v>
      </c>
      <c r="I4" s="33">
        <v>1481190</v>
      </c>
      <c r="J4" s="33">
        <v>1545972</v>
      </c>
      <c r="K4" s="33">
        <v>1612559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147</v>
      </c>
      <c r="C5" s="33">
        <v>16340164</v>
      </c>
      <c r="D5" s="33">
        <v>17216367</v>
      </c>
      <c r="E5" s="33">
        <v>18471796</v>
      </c>
      <c r="F5" s="32">
        <v>19702510</v>
      </c>
      <c r="G5" s="33">
        <v>19998422</v>
      </c>
      <c r="H5" s="34">
        <v>19984035</v>
      </c>
      <c r="I5" s="33">
        <v>20797195</v>
      </c>
      <c r="J5" s="33">
        <v>21851705</v>
      </c>
      <c r="K5" s="33">
        <v>22935304</v>
      </c>
      <c r="Z5" s="53">
        <f t="shared" si="0"/>
        <v>1</v>
      </c>
      <c r="AA5" s="30">
        <v>2</v>
      </c>
    </row>
    <row r="6" spans="1:27" s="14" customFormat="1" ht="12.75" customHeight="1" x14ac:dyDescent="0.25">
      <c r="A6" s="25"/>
      <c r="B6" s="56" t="s">
        <v>148</v>
      </c>
      <c r="C6" s="33">
        <v>115674</v>
      </c>
      <c r="D6" s="33">
        <v>71588</v>
      </c>
      <c r="E6" s="33">
        <v>86515</v>
      </c>
      <c r="F6" s="32">
        <v>106000</v>
      </c>
      <c r="G6" s="33">
        <v>105296</v>
      </c>
      <c r="H6" s="34">
        <v>105296</v>
      </c>
      <c r="I6" s="33">
        <v>112496</v>
      </c>
      <c r="J6" s="33">
        <v>118458</v>
      </c>
      <c r="K6" s="33">
        <v>124736.274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149</v>
      </c>
      <c r="C7" s="33">
        <v>257974</v>
      </c>
      <c r="D7" s="33">
        <v>288944</v>
      </c>
      <c r="E7" s="33">
        <v>322196</v>
      </c>
      <c r="F7" s="32">
        <v>326732</v>
      </c>
      <c r="G7" s="33">
        <v>356081</v>
      </c>
      <c r="H7" s="34">
        <v>359211</v>
      </c>
      <c r="I7" s="33">
        <v>379607</v>
      </c>
      <c r="J7" s="33">
        <v>400447</v>
      </c>
      <c r="K7" s="33">
        <v>430167.79800000001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150</v>
      </c>
      <c r="C8" s="33">
        <v>441842</v>
      </c>
      <c r="D8" s="33">
        <v>500872</v>
      </c>
      <c r="E8" s="33">
        <v>544967</v>
      </c>
      <c r="F8" s="32">
        <v>375709</v>
      </c>
      <c r="G8" s="33">
        <v>377478</v>
      </c>
      <c r="H8" s="34">
        <v>392670</v>
      </c>
      <c r="I8" s="33">
        <v>404504</v>
      </c>
      <c r="J8" s="33">
        <v>433285</v>
      </c>
      <c r="K8" s="33">
        <v>457176</v>
      </c>
      <c r="Z8" s="53">
        <f t="shared" si="0"/>
        <v>1</v>
      </c>
      <c r="AA8" s="24" t="s">
        <v>13</v>
      </c>
    </row>
    <row r="9" spans="1:27" s="14" customFormat="1" ht="12.75" customHeight="1" x14ac:dyDescent="0.25">
      <c r="A9" s="25"/>
      <c r="B9" s="56" t="s">
        <v>151</v>
      </c>
      <c r="C9" s="33">
        <v>132337</v>
      </c>
      <c r="D9" s="33">
        <v>151895</v>
      </c>
      <c r="E9" s="33">
        <v>170920</v>
      </c>
      <c r="F9" s="32">
        <v>146267</v>
      </c>
      <c r="G9" s="33">
        <v>143681</v>
      </c>
      <c r="H9" s="34">
        <v>143202</v>
      </c>
      <c r="I9" s="33">
        <v>154706</v>
      </c>
      <c r="J9" s="33">
        <v>161822</v>
      </c>
      <c r="K9" s="33">
        <v>170398.56599999999</v>
      </c>
      <c r="Z9" s="53">
        <f t="shared" si="0"/>
        <v>1</v>
      </c>
      <c r="AA9" s="14" t="s">
        <v>30</v>
      </c>
    </row>
    <row r="10" spans="1:27" s="14" customFormat="1" ht="12.75" customHeight="1" x14ac:dyDescent="0.25">
      <c r="A10" s="25"/>
      <c r="B10" s="56" t="s">
        <v>152</v>
      </c>
      <c r="C10" s="33">
        <v>408098</v>
      </c>
      <c r="D10" s="33">
        <v>163901</v>
      </c>
      <c r="E10" s="33">
        <v>112089</v>
      </c>
      <c r="F10" s="32">
        <v>157417</v>
      </c>
      <c r="G10" s="33">
        <v>154352</v>
      </c>
      <c r="H10" s="34">
        <v>146345</v>
      </c>
      <c r="I10" s="33">
        <v>169823</v>
      </c>
      <c r="J10" s="33">
        <v>239510</v>
      </c>
      <c r="K10" s="33">
        <v>252231</v>
      </c>
      <c r="Z10" s="53">
        <f t="shared" si="0"/>
        <v>1</v>
      </c>
    </row>
    <row r="11" spans="1:27" s="14" customFormat="1" ht="12.75" customHeight="1" x14ac:dyDescent="0.25">
      <c r="A11" s="25"/>
      <c r="B11" s="56" t="s">
        <v>153</v>
      </c>
      <c r="C11" s="33">
        <v>1054559</v>
      </c>
      <c r="D11" s="33">
        <v>1228187</v>
      </c>
      <c r="E11" s="33">
        <v>575385</v>
      </c>
      <c r="F11" s="32">
        <v>997599</v>
      </c>
      <c r="G11" s="33">
        <v>1150062</v>
      </c>
      <c r="H11" s="34">
        <v>1150062</v>
      </c>
      <c r="I11" s="33">
        <v>1123325</v>
      </c>
      <c r="J11" s="33">
        <v>493438</v>
      </c>
      <c r="K11" s="33">
        <v>1000</v>
      </c>
      <c r="Z11" s="53">
        <f t="shared" si="0"/>
        <v>1</v>
      </c>
    </row>
    <row r="12" spans="1:27" s="14" customFormat="1" ht="12.75" customHeight="1" x14ac:dyDescent="0.25">
      <c r="A12" s="25"/>
      <c r="B12" s="56" t="s">
        <v>154</v>
      </c>
      <c r="C12" s="33">
        <v>240599</v>
      </c>
      <c r="D12" s="33">
        <v>223783</v>
      </c>
      <c r="E12" s="33">
        <v>283223</v>
      </c>
      <c r="F12" s="32">
        <v>327940</v>
      </c>
      <c r="G12" s="33">
        <v>324756</v>
      </c>
      <c r="H12" s="34">
        <v>324756</v>
      </c>
      <c r="I12" s="33">
        <v>341314</v>
      </c>
      <c r="J12" s="33">
        <v>343599</v>
      </c>
      <c r="K12" s="33">
        <v>363925</v>
      </c>
      <c r="Z12" s="53">
        <f t="shared" si="0"/>
        <v>1</v>
      </c>
    </row>
    <row r="13" spans="1:27" s="14" customFormat="1" ht="12.75" hidden="1" customHeight="1" x14ac:dyDescent="0.25">
      <c r="A13" s="25"/>
      <c r="B13" s="56" t="s">
        <v>141</v>
      </c>
      <c r="C13" s="33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3">
        <v>0</v>
      </c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142</v>
      </c>
      <c r="C14" s="33">
        <v>0</v>
      </c>
      <c r="D14" s="33">
        <v>0</v>
      </c>
      <c r="E14" s="33">
        <v>0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3">
        <v>0</v>
      </c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143</v>
      </c>
      <c r="C15" s="33">
        <v>0</v>
      </c>
      <c r="D15" s="33">
        <v>0</v>
      </c>
      <c r="E15" s="33">
        <v>0</v>
      </c>
      <c r="F15" s="32">
        <v>0</v>
      </c>
      <c r="G15" s="33">
        <v>0</v>
      </c>
      <c r="H15" s="34">
        <v>0</v>
      </c>
      <c r="I15" s="33">
        <v>0</v>
      </c>
      <c r="J15" s="33">
        <v>0</v>
      </c>
      <c r="K15" s="33">
        <v>0</v>
      </c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144</v>
      </c>
      <c r="C16" s="33">
        <v>0</v>
      </c>
      <c r="D16" s="33">
        <v>0</v>
      </c>
      <c r="E16" s="33">
        <v>0</v>
      </c>
      <c r="F16" s="32">
        <v>0</v>
      </c>
      <c r="G16" s="33">
        <v>0</v>
      </c>
      <c r="H16" s="34">
        <v>0</v>
      </c>
      <c r="I16" s="33">
        <v>0</v>
      </c>
      <c r="J16" s="33">
        <v>0</v>
      </c>
      <c r="K16" s="33">
        <v>0</v>
      </c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145</v>
      </c>
      <c r="C17" s="33">
        <v>0</v>
      </c>
      <c r="D17" s="33">
        <v>0</v>
      </c>
      <c r="E17" s="33">
        <v>0</v>
      </c>
      <c r="F17" s="32">
        <v>0</v>
      </c>
      <c r="G17" s="33">
        <v>0</v>
      </c>
      <c r="H17" s="34">
        <v>0</v>
      </c>
      <c r="I17" s="33">
        <v>0</v>
      </c>
      <c r="J17" s="33">
        <v>0</v>
      </c>
      <c r="K17" s="33">
        <v>0</v>
      </c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146</v>
      </c>
      <c r="C18" s="33">
        <v>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3">
        <v>0</v>
      </c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20200733</v>
      </c>
      <c r="D19" s="46">
        <f t="shared" ref="D19:K19" si="1">SUM(D4:D18)</f>
        <v>21159825</v>
      </c>
      <c r="E19" s="46">
        <f t="shared" si="1"/>
        <v>21921886</v>
      </c>
      <c r="F19" s="47">
        <f t="shared" si="1"/>
        <v>23473653</v>
      </c>
      <c r="G19" s="46">
        <f t="shared" si="1"/>
        <v>23946750</v>
      </c>
      <c r="H19" s="48">
        <f t="shared" si="1"/>
        <v>23963731</v>
      </c>
      <c r="I19" s="46">
        <f t="shared" si="1"/>
        <v>24964160</v>
      </c>
      <c r="J19" s="46">
        <f t="shared" si="1"/>
        <v>25588236</v>
      </c>
      <c r="K19" s="46">
        <f t="shared" si="1"/>
        <v>26347497.638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205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  <c r="Z3" s="54" t="s">
        <v>32</v>
      </c>
    </row>
    <row r="4" spans="1:27" s="14" customFormat="1" ht="12.75" customHeight="1" x14ac:dyDescent="0.25">
      <c r="A4" s="25"/>
      <c r="B4" s="56" t="s">
        <v>183</v>
      </c>
      <c r="C4" s="33">
        <v>13186</v>
      </c>
      <c r="D4" s="33">
        <v>0</v>
      </c>
      <c r="E4" s="33">
        <v>13794</v>
      </c>
      <c r="F4" s="27">
        <v>19316</v>
      </c>
      <c r="G4" s="28">
        <v>18409</v>
      </c>
      <c r="H4" s="29">
        <v>18409</v>
      </c>
      <c r="I4" s="33">
        <v>39941</v>
      </c>
      <c r="J4" s="33">
        <v>21461</v>
      </c>
      <c r="K4" s="33">
        <v>22598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184</v>
      </c>
      <c r="C5" s="33">
        <v>48612</v>
      </c>
      <c r="D5" s="33">
        <v>60350</v>
      </c>
      <c r="E5" s="33">
        <v>52819</v>
      </c>
      <c r="F5" s="32">
        <v>83527</v>
      </c>
      <c r="G5" s="33">
        <v>85066</v>
      </c>
      <c r="H5" s="34">
        <v>85066</v>
      </c>
      <c r="I5" s="33">
        <v>70311</v>
      </c>
      <c r="J5" s="33">
        <v>72381</v>
      </c>
      <c r="K5" s="33">
        <v>78333</v>
      </c>
      <c r="Z5" s="53">
        <f t="shared" si="0"/>
        <v>1</v>
      </c>
      <c r="AA5" s="30">
        <v>11</v>
      </c>
    </row>
    <row r="6" spans="1:27" s="14" customFormat="1" ht="12.75" customHeight="1" x14ac:dyDescent="0.25">
      <c r="A6" s="25"/>
      <c r="B6" s="56" t="s">
        <v>185</v>
      </c>
      <c r="C6" s="33">
        <v>178801</v>
      </c>
      <c r="D6" s="33">
        <v>163433</v>
      </c>
      <c r="E6" s="33">
        <v>216610</v>
      </c>
      <c r="F6" s="32">
        <v>225097</v>
      </c>
      <c r="G6" s="33">
        <v>221281</v>
      </c>
      <c r="H6" s="34">
        <v>221281</v>
      </c>
      <c r="I6" s="33">
        <v>231062</v>
      </c>
      <c r="J6" s="33">
        <v>249757</v>
      </c>
      <c r="K6" s="33">
        <v>262994</v>
      </c>
      <c r="Z6" s="53">
        <f t="shared" si="0"/>
        <v>1</v>
      </c>
      <c r="AA6" s="24" t="s">
        <v>10</v>
      </c>
    </row>
    <row r="7" spans="1:27" s="14" customFormat="1" ht="12.75" hidden="1" customHeight="1" x14ac:dyDescent="0.25">
      <c r="A7" s="25"/>
      <c r="B7" s="56" t="s">
        <v>30</v>
      </c>
      <c r="C7" s="33"/>
      <c r="D7" s="33"/>
      <c r="E7" s="33"/>
      <c r="F7" s="32"/>
      <c r="G7" s="33"/>
      <c r="H7" s="34"/>
      <c r="I7" s="33"/>
      <c r="J7" s="33"/>
      <c r="K7" s="33"/>
      <c r="Z7" s="53">
        <f t="shared" si="0"/>
        <v>0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240599</v>
      </c>
      <c r="D19" s="46">
        <f t="shared" ref="D19:K19" si="1">SUM(D4:D18)</f>
        <v>223783</v>
      </c>
      <c r="E19" s="46">
        <f t="shared" si="1"/>
        <v>283223</v>
      </c>
      <c r="F19" s="47">
        <f t="shared" si="1"/>
        <v>327940</v>
      </c>
      <c r="G19" s="46">
        <f t="shared" si="1"/>
        <v>324756</v>
      </c>
      <c r="H19" s="48">
        <f t="shared" si="1"/>
        <v>324756</v>
      </c>
      <c r="I19" s="46">
        <f t="shared" si="1"/>
        <v>341314</v>
      </c>
      <c r="J19" s="46">
        <f t="shared" si="1"/>
        <v>343599</v>
      </c>
      <c r="K19" s="46">
        <f t="shared" si="1"/>
        <v>363925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206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</row>
    <row r="4" spans="1:27" s="23" customFormat="1" ht="12.75" customHeight="1" x14ac:dyDescent="0.25">
      <c r="A4" s="18"/>
      <c r="B4" s="19" t="s">
        <v>6</v>
      </c>
      <c r="C4" s="20">
        <f>SUM(C5:C7)</f>
        <v>225936</v>
      </c>
      <c r="D4" s="20">
        <f t="shared" ref="D4:K4" si="0">SUM(D5:D7)</f>
        <v>223622</v>
      </c>
      <c r="E4" s="20">
        <f t="shared" si="0"/>
        <v>267903</v>
      </c>
      <c r="F4" s="21">
        <f t="shared" si="0"/>
        <v>305987</v>
      </c>
      <c r="G4" s="20">
        <f t="shared" si="0"/>
        <v>303270</v>
      </c>
      <c r="H4" s="22">
        <f t="shared" si="0"/>
        <v>303270</v>
      </c>
      <c r="I4" s="20">
        <f t="shared" si="0"/>
        <v>298584</v>
      </c>
      <c r="J4" s="20">
        <f t="shared" si="0"/>
        <v>319349</v>
      </c>
      <c r="K4" s="20">
        <f t="shared" si="0"/>
        <v>338389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131851</v>
      </c>
      <c r="D5" s="28">
        <v>130376</v>
      </c>
      <c r="E5" s="28">
        <v>139911</v>
      </c>
      <c r="F5" s="27">
        <v>167222</v>
      </c>
      <c r="G5" s="28">
        <v>159242</v>
      </c>
      <c r="H5" s="29">
        <v>159242</v>
      </c>
      <c r="I5" s="28">
        <v>154256</v>
      </c>
      <c r="J5" s="28">
        <v>167680</v>
      </c>
      <c r="K5" s="29">
        <v>177902</v>
      </c>
      <c r="AA5" s="30">
        <v>11</v>
      </c>
    </row>
    <row r="6" spans="1:27" s="14" customFormat="1" ht="12.75" customHeight="1" x14ac:dyDescent="0.25">
      <c r="A6" s="31"/>
      <c r="B6" s="26" t="s">
        <v>9</v>
      </c>
      <c r="C6" s="32">
        <v>94085</v>
      </c>
      <c r="D6" s="33">
        <v>93246</v>
      </c>
      <c r="E6" s="33">
        <v>127992</v>
      </c>
      <c r="F6" s="32">
        <v>138765</v>
      </c>
      <c r="G6" s="33">
        <v>144028</v>
      </c>
      <c r="H6" s="34">
        <v>144028</v>
      </c>
      <c r="I6" s="33">
        <v>144328</v>
      </c>
      <c r="J6" s="33">
        <v>151669</v>
      </c>
      <c r="K6" s="34">
        <v>160487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14330</v>
      </c>
      <c r="D8" s="20">
        <f t="shared" ref="D8:K8" si="1">SUM(D9:D15)</f>
        <v>161</v>
      </c>
      <c r="E8" s="20">
        <f t="shared" si="1"/>
        <v>15320</v>
      </c>
      <c r="F8" s="21">
        <f t="shared" si="1"/>
        <v>20653</v>
      </c>
      <c r="G8" s="20">
        <f t="shared" si="1"/>
        <v>19746</v>
      </c>
      <c r="H8" s="22">
        <f t="shared" si="1"/>
        <v>19746</v>
      </c>
      <c r="I8" s="20">
        <f t="shared" si="1"/>
        <v>41335</v>
      </c>
      <c r="J8" s="20">
        <f t="shared" si="1"/>
        <v>22855</v>
      </c>
      <c r="K8" s="20">
        <f t="shared" si="1"/>
        <v>24066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13186</v>
      </c>
      <c r="D10" s="33">
        <v>0</v>
      </c>
      <c r="E10" s="33">
        <v>13794</v>
      </c>
      <c r="F10" s="32">
        <v>19316</v>
      </c>
      <c r="G10" s="33">
        <v>18409</v>
      </c>
      <c r="H10" s="34">
        <v>18409</v>
      </c>
      <c r="I10" s="33">
        <v>39941</v>
      </c>
      <c r="J10" s="33">
        <v>21461</v>
      </c>
      <c r="K10" s="34">
        <v>22598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0</v>
      </c>
      <c r="D14" s="33">
        <v>0</v>
      </c>
      <c r="E14" s="33">
        <v>0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4">
        <v>0</v>
      </c>
    </row>
    <row r="15" spans="1:27" s="14" customFormat="1" ht="12.75" customHeight="1" x14ac:dyDescent="0.25">
      <c r="A15" s="25"/>
      <c r="B15" s="26" t="s">
        <v>20</v>
      </c>
      <c r="C15" s="35">
        <v>1144</v>
      </c>
      <c r="D15" s="36">
        <v>161</v>
      </c>
      <c r="E15" s="36">
        <v>1526</v>
      </c>
      <c r="F15" s="35">
        <v>1337</v>
      </c>
      <c r="G15" s="36">
        <v>1337</v>
      </c>
      <c r="H15" s="37">
        <v>1337</v>
      </c>
      <c r="I15" s="36">
        <v>1394</v>
      </c>
      <c r="J15" s="36">
        <v>1394</v>
      </c>
      <c r="K15" s="37">
        <v>1468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333</v>
      </c>
      <c r="D16" s="20">
        <f t="shared" ref="D16:K16" si="2">SUM(D17:D23)</f>
        <v>0</v>
      </c>
      <c r="E16" s="20">
        <f t="shared" si="2"/>
        <v>0</v>
      </c>
      <c r="F16" s="21">
        <f t="shared" si="2"/>
        <v>1300</v>
      </c>
      <c r="G16" s="20">
        <f t="shared" si="2"/>
        <v>1740</v>
      </c>
      <c r="H16" s="22">
        <f t="shared" si="2"/>
        <v>1740</v>
      </c>
      <c r="I16" s="20">
        <f t="shared" si="2"/>
        <v>1395</v>
      </c>
      <c r="J16" s="20">
        <f t="shared" si="2"/>
        <v>1395</v>
      </c>
      <c r="K16" s="20">
        <f t="shared" si="2"/>
        <v>1470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333</v>
      </c>
      <c r="D18" s="33">
        <v>0</v>
      </c>
      <c r="E18" s="33">
        <v>0</v>
      </c>
      <c r="F18" s="32">
        <v>1300</v>
      </c>
      <c r="G18" s="33">
        <v>1740</v>
      </c>
      <c r="H18" s="34">
        <v>1740</v>
      </c>
      <c r="I18" s="33">
        <v>1395</v>
      </c>
      <c r="J18" s="33">
        <v>1395</v>
      </c>
      <c r="K18" s="34">
        <v>1470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240599</v>
      </c>
      <c r="D26" s="46">
        <f t="shared" ref="D26:K26" si="3">+D4+D8+D16+D24</f>
        <v>223783</v>
      </c>
      <c r="E26" s="46">
        <f t="shared" si="3"/>
        <v>283223</v>
      </c>
      <c r="F26" s="47">
        <f t="shared" si="3"/>
        <v>327940</v>
      </c>
      <c r="G26" s="46">
        <f t="shared" si="3"/>
        <v>324756</v>
      </c>
      <c r="H26" s="48">
        <f t="shared" si="3"/>
        <v>324756</v>
      </c>
      <c r="I26" s="46">
        <f t="shared" si="3"/>
        <v>341314</v>
      </c>
      <c r="J26" s="46">
        <f t="shared" si="3"/>
        <v>343599</v>
      </c>
      <c r="K26" s="46">
        <f t="shared" si="3"/>
        <v>363925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3" tint="0.59999389629810485"/>
  </sheetPr>
  <dimension ref="A1:AA248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53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122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65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67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133</v>
      </c>
      <c r="F3" s="17" t="s">
        <v>134</v>
      </c>
      <c r="G3" s="17" t="s">
        <v>135</v>
      </c>
      <c r="H3" s="173" t="s">
        <v>136</v>
      </c>
      <c r="I3" s="174"/>
      <c r="J3" s="175"/>
      <c r="K3" s="17" t="s">
        <v>137</v>
      </c>
      <c r="L3" s="17" t="s">
        <v>138</v>
      </c>
      <c r="M3" s="17" t="s">
        <v>139</v>
      </c>
      <c r="N3" s="69" t="s">
        <v>30</v>
      </c>
      <c r="O3" s="69" t="s">
        <v>30</v>
      </c>
    </row>
    <row r="4" spans="1:27" s="23" customFormat="1" x14ac:dyDescent="0.25">
      <c r="A4" s="38"/>
      <c r="B4" s="70" t="s">
        <v>34</v>
      </c>
      <c r="C4" s="71" t="s">
        <v>30</v>
      </c>
      <c r="D4" s="71" t="s">
        <v>30</v>
      </c>
      <c r="E4" s="72">
        <f>SUM(E5:E8)</f>
        <v>0</v>
      </c>
      <c r="F4" s="72">
        <f t="shared" ref="F4:M4" si="0">SUM(F5:F8)</f>
        <v>0</v>
      </c>
      <c r="G4" s="72">
        <f t="shared" si="0"/>
        <v>0</v>
      </c>
      <c r="H4" s="73">
        <f t="shared" si="0"/>
        <v>0</v>
      </c>
      <c r="I4" s="72">
        <f t="shared" si="0"/>
        <v>0</v>
      </c>
      <c r="J4" s="74">
        <f t="shared" si="0"/>
        <v>0</v>
      </c>
      <c r="K4" s="72">
        <f t="shared" si="0"/>
        <v>0</v>
      </c>
      <c r="L4" s="72">
        <f t="shared" si="0"/>
        <v>0</v>
      </c>
      <c r="M4" s="72">
        <f t="shared" si="0"/>
        <v>0</v>
      </c>
      <c r="N4" s="75" t="s">
        <v>30</v>
      </c>
      <c r="O4" s="75" t="s">
        <v>30</v>
      </c>
      <c r="AA4" s="24" t="s">
        <v>7</v>
      </c>
    </row>
    <row r="5" spans="1:27" s="14" customFormat="1" x14ac:dyDescent="0.25">
      <c r="B5" s="76" t="s">
        <v>35</v>
      </c>
      <c r="C5" s="77" t="s">
        <v>30</v>
      </c>
      <c r="D5" s="78" t="s">
        <v>30</v>
      </c>
      <c r="E5" s="79">
        <v>0</v>
      </c>
      <c r="F5" s="79">
        <v>0</v>
      </c>
      <c r="G5" s="79">
        <v>0</v>
      </c>
      <c r="H5" s="80">
        <v>0</v>
      </c>
      <c r="I5" s="79">
        <v>0</v>
      </c>
      <c r="J5" s="81">
        <v>0</v>
      </c>
      <c r="K5" s="79">
        <v>0</v>
      </c>
      <c r="L5" s="79">
        <v>0</v>
      </c>
      <c r="M5" s="79">
        <v>0</v>
      </c>
      <c r="N5" s="82" t="s">
        <v>30</v>
      </c>
      <c r="O5" s="83" t="s">
        <v>30</v>
      </c>
      <c r="AA5" s="30">
        <v>1</v>
      </c>
    </row>
    <row r="6" spans="1:27" s="14" customFormat="1" x14ac:dyDescent="0.25">
      <c r="B6" s="76" t="s">
        <v>36</v>
      </c>
      <c r="C6" s="84" t="s">
        <v>30</v>
      </c>
      <c r="D6" s="85" t="s">
        <v>30</v>
      </c>
      <c r="E6" s="86">
        <v>0</v>
      </c>
      <c r="F6" s="86">
        <v>0</v>
      </c>
      <c r="G6" s="86">
        <v>0</v>
      </c>
      <c r="H6" s="87">
        <v>0</v>
      </c>
      <c r="I6" s="86">
        <v>0</v>
      </c>
      <c r="J6" s="88">
        <v>0</v>
      </c>
      <c r="K6" s="86">
        <v>0</v>
      </c>
      <c r="L6" s="86">
        <v>0</v>
      </c>
      <c r="M6" s="86">
        <v>0</v>
      </c>
      <c r="N6" s="89" t="s">
        <v>30</v>
      </c>
      <c r="O6" s="90" t="s">
        <v>30</v>
      </c>
      <c r="AA6" s="24" t="s">
        <v>10</v>
      </c>
    </row>
    <row r="7" spans="1:27" s="14" customFormat="1" x14ac:dyDescent="0.25">
      <c r="B7" s="76" t="s">
        <v>37</v>
      </c>
      <c r="C7" s="84" t="s">
        <v>30</v>
      </c>
      <c r="D7" s="85" t="s">
        <v>30</v>
      </c>
      <c r="E7" s="86">
        <v>0</v>
      </c>
      <c r="F7" s="86">
        <v>0</v>
      </c>
      <c r="G7" s="86">
        <v>0</v>
      </c>
      <c r="H7" s="87">
        <v>0</v>
      </c>
      <c r="I7" s="86">
        <v>0</v>
      </c>
      <c r="J7" s="88">
        <v>0</v>
      </c>
      <c r="K7" s="86">
        <v>0</v>
      </c>
      <c r="L7" s="86">
        <v>0</v>
      </c>
      <c r="M7" s="86">
        <v>0</v>
      </c>
      <c r="N7" s="89" t="s">
        <v>30</v>
      </c>
      <c r="O7" s="90" t="s">
        <v>30</v>
      </c>
      <c r="AA7" s="30">
        <v>1</v>
      </c>
    </row>
    <row r="8" spans="1:27" s="14" customFormat="1" x14ac:dyDescent="0.25">
      <c r="B8" s="76" t="s">
        <v>38</v>
      </c>
      <c r="C8" s="91" t="s">
        <v>30</v>
      </c>
      <c r="D8" s="92" t="s">
        <v>30</v>
      </c>
      <c r="E8" s="93">
        <v>0</v>
      </c>
      <c r="F8" s="93">
        <v>0</v>
      </c>
      <c r="G8" s="93">
        <v>0</v>
      </c>
      <c r="H8" s="94">
        <v>0</v>
      </c>
      <c r="I8" s="93">
        <v>0</v>
      </c>
      <c r="J8" s="95">
        <v>0</v>
      </c>
      <c r="K8" s="93">
        <v>0</v>
      </c>
      <c r="L8" s="93">
        <v>0</v>
      </c>
      <c r="M8" s="93">
        <v>0</v>
      </c>
      <c r="N8" s="96" t="s">
        <v>30</v>
      </c>
      <c r="O8" s="97" t="s">
        <v>30</v>
      </c>
      <c r="AA8" s="24" t="s">
        <v>13</v>
      </c>
    </row>
    <row r="9" spans="1:27" s="23" customFormat="1" x14ac:dyDescent="0.25">
      <c r="A9" s="38"/>
      <c r="B9" s="70" t="s">
        <v>39</v>
      </c>
      <c r="C9" s="71" t="s">
        <v>30</v>
      </c>
      <c r="D9" s="71" t="s">
        <v>30</v>
      </c>
      <c r="E9" s="72">
        <f>E10+E19</f>
        <v>29576</v>
      </c>
      <c r="F9" s="72">
        <f t="shared" ref="F9:M9" si="1">F10+F19</f>
        <v>29825</v>
      </c>
      <c r="G9" s="72">
        <f t="shared" si="1"/>
        <v>30781</v>
      </c>
      <c r="H9" s="73">
        <f t="shared" si="1"/>
        <v>35719</v>
      </c>
      <c r="I9" s="72">
        <f t="shared" si="1"/>
        <v>35719</v>
      </c>
      <c r="J9" s="74">
        <f t="shared" si="1"/>
        <v>35719</v>
      </c>
      <c r="K9" s="72">
        <f t="shared" si="1"/>
        <v>39290</v>
      </c>
      <c r="L9" s="72">
        <f t="shared" si="1"/>
        <v>39755</v>
      </c>
      <c r="M9" s="72">
        <f t="shared" si="1"/>
        <v>41862.048999999999</v>
      </c>
      <c r="N9" s="75" t="s">
        <v>30</v>
      </c>
      <c r="O9" s="75" t="s">
        <v>30</v>
      </c>
      <c r="AA9" s="14" t="s">
        <v>30</v>
      </c>
    </row>
    <row r="10" spans="1:27" s="23" customFormat="1" x14ac:dyDescent="0.25">
      <c r="A10" s="18"/>
      <c r="B10" s="76" t="s">
        <v>46</v>
      </c>
      <c r="C10" s="98" t="s">
        <v>30</v>
      </c>
      <c r="D10" s="99" t="s">
        <v>30</v>
      </c>
      <c r="E10" s="100">
        <f>SUM(E11:E13)</f>
        <v>29576</v>
      </c>
      <c r="F10" s="100">
        <f t="shared" ref="F10:M10" si="2">SUM(F11:F13)</f>
        <v>29825</v>
      </c>
      <c r="G10" s="100">
        <f t="shared" si="2"/>
        <v>30781</v>
      </c>
      <c r="H10" s="101">
        <f t="shared" si="2"/>
        <v>35598</v>
      </c>
      <c r="I10" s="100">
        <f t="shared" si="2"/>
        <v>35598</v>
      </c>
      <c r="J10" s="102">
        <f t="shared" si="2"/>
        <v>35598</v>
      </c>
      <c r="K10" s="100">
        <f t="shared" si="2"/>
        <v>39157</v>
      </c>
      <c r="L10" s="100">
        <f t="shared" si="2"/>
        <v>39622</v>
      </c>
      <c r="M10" s="100">
        <f t="shared" si="2"/>
        <v>41722</v>
      </c>
      <c r="N10" s="103" t="s">
        <v>30</v>
      </c>
      <c r="O10" s="104" t="s">
        <v>30</v>
      </c>
    </row>
    <row r="11" spans="1:27" s="14" customFormat="1" x14ac:dyDescent="0.25">
      <c r="A11" s="31"/>
      <c r="B11" s="59" t="s">
        <v>47</v>
      </c>
      <c r="C11" s="105" t="s">
        <v>30</v>
      </c>
      <c r="D11" s="106" t="s">
        <v>30</v>
      </c>
      <c r="E11" s="79">
        <v>0</v>
      </c>
      <c r="F11" s="79">
        <v>0</v>
      </c>
      <c r="G11" s="79">
        <v>0</v>
      </c>
      <c r="H11" s="80">
        <v>0</v>
      </c>
      <c r="I11" s="79">
        <v>0</v>
      </c>
      <c r="J11" s="81">
        <v>0</v>
      </c>
      <c r="K11" s="79">
        <v>0</v>
      </c>
      <c r="L11" s="79">
        <v>0</v>
      </c>
      <c r="M11" s="79">
        <v>0</v>
      </c>
      <c r="N11" s="107" t="s">
        <v>30</v>
      </c>
      <c r="O11" s="108" t="s">
        <v>30</v>
      </c>
    </row>
    <row r="12" spans="1:27" s="14" customFormat="1" x14ac:dyDescent="0.25">
      <c r="A12" s="25"/>
      <c r="B12" s="59" t="s">
        <v>48</v>
      </c>
      <c r="C12" s="105" t="s">
        <v>30</v>
      </c>
      <c r="D12" s="105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08" t="s">
        <v>30</v>
      </c>
      <c r="O12" s="108" t="s">
        <v>30</v>
      </c>
    </row>
    <row r="13" spans="1:27" s="14" customFormat="1" x14ac:dyDescent="0.25">
      <c r="A13" s="25"/>
      <c r="B13" s="59" t="s">
        <v>49</v>
      </c>
      <c r="C13" s="105" t="s">
        <v>30</v>
      </c>
      <c r="D13" s="105" t="s">
        <v>30</v>
      </c>
      <c r="E13" s="86">
        <v>29576</v>
      </c>
      <c r="F13" s="86">
        <v>29825</v>
      </c>
      <c r="G13" s="86">
        <v>30781</v>
      </c>
      <c r="H13" s="87">
        <v>35598</v>
      </c>
      <c r="I13" s="86">
        <v>35598</v>
      </c>
      <c r="J13" s="88">
        <v>35598</v>
      </c>
      <c r="K13" s="86">
        <v>39157</v>
      </c>
      <c r="L13" s="86">
        <v>39622</v>
      </c>
      <c r="M13" s="86">
        <v>41722</v>
      </c>
      <c r="N13" s="108" t="s">
        <v>30</v>
      </c>
      <c r="O13" s="108" t="s">
        <v>30</v>
      </c>
    </row>
    <row r="14" spans="1:27" s="14" customFormat="1" x14ac:dyDescent="0.25">
      <c r="A14" s="31"/>
      <c r="B14" s="109" t="s">
        <v>50</v>
      </c>
      <c r="C14" s="110" t="s">
        <v>30</v>
      </c>
      <c r="D14" s="110" t="s">
        <v>30</v>
      </c>
      <c r="E14" s="93"/>
      <c r="F14" s="93"/>
      <c r="G14" s="93"/>
      <c r="H14" s="94"/>
      <c r="I14" s="93"/>
      <c r="J14" s="95"/>
      <c r="K14" s="93"/>
      <c r="L14" s="93"/>
      <c r="M14" s="93"/>
      <c r="N14" s="108" t="s">
        <v>30</v>
      </c>
      <c r="O14" s="108" t="s">
        <v>30</v>
      </c>
    </row>
    <row r="15" spans="1:27" s="14" customFormat="1" x14ac:dyDescent="0.25">
      <c r="A15" s="25"/>
      <c r="B15" s="111" t="s">
        <v>51</v>
      </c>
      <c r="C15" s="112" t="s">
        <v>30</v>
      </c>
      <c r="D15" s="112" t="s">
        <v>30</v>
      </c>
      <c r="E15" s="80">
        <v>26076</v>
      </c>
      <c r="F15" s="79">
        <v>28420</v>
      </c>
      <c r="G15" s="79">
        <v>29095</v>
      </c>
      <c r="H15" s="80">
        <v>33977</v>
      </c>
      <c r="I15" s="79">
        <v>33977</v>
      </c>
      <c r="J15" s="81">
        <v>33977</v>
      </c>
      <c r="K15" s="79">
        <v>37374</v>
      </c>
      <c r="L15" s="79">
        <v>37760</v>
      </c>
      <c r="M15" s="81">
        <v>39761.279999999999</v>
      </c>
      <c r="N15" s="108" t="s">
        <v>30</v>
      </c>
      <c r="O15" s="108" t="s">
        <v>30</v>
      </c>
    </row>
    <row r="16" spans="1:27" s="14" customFormat="1" x14ac:dyDescent="0.25">
      <c r="A16" s="25"/>
      <c r="B16" s="111" t="s">
        <v>52</v>
      </c>
      <c r="C16" s="112" t="s">
        <v>30</v>
      </c>
      <c r="D16" s="112" t="s">
        <v>30</v>
      </c>
      <c r="E16" s="87">
        <v>498</v>
      </c>
      <c r="F16" s="86">
        <v>569</v>
      </c>
      <c r="G16" s="86">
        <v>636</v>
      </c>
      <c r="H16" s="87">
        <v>545</v>
      </c>
      <c r="I16" s="86">
        <v>545</v>
      </c>
      <c r="J16" s="88">
        <v>545</v>
      </c>
      <c r="K16" s="86">
        <v>599</v>
      </c>
      <c r="L16" s="86">
        <v>601</v>
      </c>
      <c r="M16" s="88">
        <v>632.85299999999995</v>
      </c>
      <c r="N16" s="108" t="s">
        <v>30</v>
      </c>
      <c r="O16" s="108" t="s">
        <v>30</v>
      </c>
    </row>
    <row r="17" spans="1:16" s="14" customFormat="1" x14ac:dyDescent="0.25">
      <c r="A17" s="25"/>
      <c r="B17" s="111" t="s">
        <v>52</v>
      </c>
      <c r="C17" s="112" t="s">
        <v>30</v>
      </c>
      <c r="D17" s="112" t="s">
        <v>30</v>
      </c>
      <c r="E17" s="87">
        <v>174</v>
      </c>
      <c r="F17" s="86">
        <v>233</v>
      </c>
      <c r="G17" s="86">
        <v>267</v>
      </c>
      <c r="H17" s="87">
        <v>282</v>
      </c>
      <c r="I17" s="86">
        <v>282</v>
      </c>
      <c r="J17" s="88">
        <v>282</v>
      </c>
      <c r="K17" s="86">
        <v>309</v>
      </c>
      <c r="L17" s="86">
        <v>309</v>
      </c>
      <c r="M17" s="88">
        <v>325.37699999999995</v>
      </c>
      <c r="N17" s="108" t="s">
        <v>30</v>
      </c>
      <c r="O17" s="108" t="s">
        <v>30</v>
      </c>
    </row>
    <row r="18" spans="1:16" s="14" customFormat="1" x14ac:dyDescent="0.25">
      <c r="A18" s="25"/>
      <c r="B18" s="111" t="s">
        <v>52</v>
      </c>
      <c r="C18" s="112" t="s">
        <v>30</v>
      </c>
      <c r="D18" s="112" t="s">
        <v>30</v>
      </c>
      <c r="E18" s="94">
        <v>199</v>
      </c>
      <c r="F18" s="93">
        <v>214</v>
      </c>
      <c r="G18" s="93">
        <v>145</v>
      </c>
      <c r="H18" s="94">
        <v>367</v>
      </c>
      <c r="I18" s="93">
        <v>367</v>
      </c>
      <c r="J18" s="95">
        <v>367</v>
      </c>
      <c r="K18" s="93">
        <v>405</v>
      </c>
      <c r="L18" s="93">
        <v>414</v>
      </c>
      <c r="M18" s="95">
        <v>435.94199999999995</v>
      </c>
      <c r="N18" s="108" t="s">
        <v>30</v>
      </c>
      <c r="O18" s="108" t="s">
        <v>30</v>
      </c>
    </row>
    <row r="19" spans="1:16" s="14" customFormat="1" x14ac:dyDescent="0.25">
      <c r="A19" s="113"/>
      <c r="B19" s="76" t="s">
        <v>53</v>
      </c>
      <c r="C19" s="84" t="s">
        <v>30</v>
      </c>
      <c r="D19" s="91" t="s">
        <v>30</v>
      </c>
      <c r="E19" s="100">
        <v>0</v>
      </c>
      <c r="F19" s="100">
        <v>0</v>
      </c>
      <c r="G19" s="100">
        <v>0</v>
      </c>
      <c r="H19" s="101">
        <v>121</v>
      </c>
      <c r="I19" s="100">
        <v>121</v>
      </c>
      <c r="J19" s="102">
        <v>121</v>
      </c>
      <c r="K19" s="100">
        <v>133</v>
      </c>
      <c r="L19" s="100">
        <v>133</v>
      </c>
      <c r="M19" s="100">
        <v>140.04899999999998</v>
      </c>
      <c r="N19" s="114" t="s">
        <v>30</v>
      </c>
      <c r="O19" s="108" t="s">
        <v>30</v>
      </c>
    </row>
    <row r="20" spans="1:16" s="14" customFormat="1" ht="6" customHeight="1" x14ac:dyDescent="0.25">
      <c r="A20" s="113"/>
      <c r="B20" s="115" t="s">
        <v>30</v>
      </c>
      <c r="C20" s="91" t="s">
        <v>30</v>
      </c>
      <c r="D20" s="92" t="s">
        <v>30</v>
      </c>
      <c r="E20" s="116"/>
      <c r="F20" s="116"/>
      <c r="G20" s="116"/>
      <c r="H20" s="117"/>
      <c r="I20" s="116"/>
      <c r="J20" s="118"/>
      <c r="K20" s="116"/>
      <c r="L20" s="116"/>
      <c r="M20" s="116"/>
      <c r="N20" s="69" t="s">
        <v>30</v>
      </c>
      <c r="O20" s="114" t="s">
        <v>30</v>
      </c>
    </row>
    <row r="21" spans="1:16" s="14" customFormat="1" x14ac:dyDescent="0.25">
      <c r="A21" s="23"/>
      <c r="B21" s="70" t="s">
        <v>54</v>
      </c>
      <c r="C21" s="71" t="s">
        <v>30</v>
      </c>
      <c r="D21" s="71" t="s">
        <v>30</v>
      </c>
      <c r="E21" s="72">
        <f>SUM(E22:E27)</f>
        <v>0</v>
      </c>
      <c r="F21" s="72">
        <f t="shared" ref="F21:M21" si="3">SUM(F22:F27)</f>
        <v>0</v>
      </c>
      <c r="G21" s="72">
        <f t="shared" si="3"/>
        <v>0</v>
      </c>
      <c r="H21" s="73">
        <f t="shared" si="3"/>
        <v>0</v>
      </c>
      <c r="I21" s="72">
        <f t="shared" si="3"/>
        <v>0</v>
      </c>
      <c r="J21" s="74">
        <f t="shared" si="3"/>
        <v>0</v>
      </c>
      <c r="K21" s="72">
        <f t="shared" si="3"/>
        <v>0</v>
      </c>
      <c r="L21" s="72">
        <f t="shared" si="3"/>
        <v>0</v>
      </c>
      <c r="M21" s="72">
        <f t="shared" si="3"/>
        <v>0</v>
      </c>
      <c r="N21" s="75" t="s">
        <v>30</v>
      </c>
      <c r="O21" s="75" t="s">
        <v>30</v>
      </c>
      <c r="P21" s="23"/>
    </row>
    <row r="22" spans="1:16" s="14" customFormat="1" x14ac:dyDescent="0.25">
      <c r="B22" s="76" t="s">
        <v>55</v>
      </c>
      <c r="C22" s="77" t="s">
        <v>30</v>
      </c>
      <c r="D22" s="78" t="s">
        <v>30</v>
      </c>
      <c r="E22" s="79">
        <v>0</v>
      </c>
      <c r="F22" s="79">
        <v>0</v>
      </c>
      <c r="G22" s="79">
        <v>0</v>
      </c>
      <c r="H22" s="80">
        <v>0</v>
      </c>
      <c r="I22" s="79">
        <v>0</v>
      </c>
      <c r="J22" s="81">
        <v>0</v>
      </c>
      <c r="K22" s="79">
        <v>0</v>
      </c>
      <c r="L22" s="79">
        <v>0</v>
      </c>
      <c r="M22" s="79">
        <v>0</v>
      </c>
      <c r="N22" s="119" t="s">
        <v>30</v>
      </c>
      <c r="O22" s="107" t="s">
        <v>30</v>
      </c>
    </row>
    <row r="23" spans="1:16" s="14" customFormat="1" x14ac:dyDescent="0.25">
      <c r="B23" s="76" t="s">
        <v>16</v>
      </c>
      <c r="C23" s="84" t="s">
        <v>30</v>
      </c>
      <c r="D23" s="85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20" t="s">
        <v>30</v>
      </c>
      <c r="O23" s="108" t="s">
        <v>30</v>
      </c>
    </row>
    <row r="24" spans="1:16" s="14" customFormat="1" x14ac:dyDescent="0.25">
      <c r="B24" s="76" t="s">
        <v>56</v>
      </c>
      <c r="C24" s="84" t="s">
        <v>30</v>
      </c>
      <c r="D24" s="85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20" t="s">
        <v>30</v>
      </c>
      <c r="O24" s="108" t="s">
        <v>30</v>
      </c>
    </row>
    <row r="25" spans="1:16" s="14" customFormat="1" x14ac:dyDescent="0.25">
      <c r="B25" s="76" t="s">
        <v>57</v>
      </c>
      <c r="C25" s="84" t="s">
        <v>30</v>
      </c>
      <c r="D25" s="85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20" t="s">
        <v>30</v>
      </c>
      <c r="O25" s="108" t="s">
        <v>30</v>
      </c>
    </row>
    <row r="26" spans="1:16" s="23" customFormat="1" x14ac:dyDescent="0.25">
      <c r="A26" s="14"/>
      <c r="B26" s="76" t="s">
        <v>18</v>
      </c>
      <c r="C26" s="84" t="s">
        <v>30</v>
      </c>
      <c r="D26" s="85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20" t="s">
        <v>30</v>
      </c>
      <c r="O26" s="108" t="s">
        <v>30</v>
      </c>
      <c r="P26" s="14"/>
    </row>
    <row r="27" spans="1:16" s="14" customFormat="1" x14ac:dyDescent="0.25">
      <c r="B27" s="76" t="s">
        <v>58</v>
      </c>
      <c r="C27" s="91" t="s">
        <v>30</v>
      </c>
      <c r="D27" s="92" t="s">
        <v>30</v>
      </c>
      <c r="E27" s="93">
        <v>0</v>
      </c>
      <c r="F27" s="93">
        <v>0</v>
      </c>
      <c r="G27" s="93">
        <v>0</v>
      </c>
      <c r="H27" s="94">
        <v>0</v>
      </c>
      <c r="I27" s="93">
        <v>0</v>
      </c>
      <c r="J27" s="95">
        <v>0</v>
      </c>
      <c r="K27" s="93">
        <v>0</v>
      </c>
      <c r="L27" s="93">
        <v>0</v>
      </c>
      <c r="M27" s="93">
        <v>0</v>
      </c>
      <c r="N27" s="69" t="s">
        <v>30</v>
      </c>
      <c r="O27" s="114" t="s">
        <v>30</v>
      </c>
    </row>
    <row r="28" spans="1:16" s="14" customFormat="1" ht="6" customHeight="1" x14ac:dyDescent="0.25">
      <c r="B28" s="115" t="s">
        <v>30</v>
      </c>
      <c r="C28" s="78" t="s">
        <v>30</v>
      </c>
      <c r="D28" s="78" t="s">
        <v>30</v>
      </c>
      <c r="E28" s="121"/>
      <c r="F28" s="121"/>
      <c r="G28" s="121"/>
      <c r="H28" s="122"/>
      <c r="I28" s="121"/>
      <c r="J28" s="123"/>
      <c r="K28" s="121"/>
      <c r="L28" s="121"/>
      <c r="M28" s="121"/>
      <c r="N28" s="119" t="s">
        <v>30</v>
      </c>
      <c r="O28" s="119" t="s">
        <v>30</v>
      </c>
    </row>
    <row r="29" spans="1:16" s="14" customFormat="1" x14ac:dyDescent="0.25">
      <c r="A29" s="23"/>
      <c r="B29" s="70" t="s">
        <v>41</v>
      </c>
      <c r="C29" s="124" t="s">
        <v>30</v>
      </c>
      <c r="D29" s="124" t="s">
        <v>30</v>
      </c>
      <c r="E29" s="72">
        <v>0</v>
      </c>
      <c r="F29" s="72">
        <v>0</v>
      </c>
      <c r="G29" s="72">
        <v>0</v>
      </c>
      <c r="H29" s="73">
        <v>0</v>
      </c>
      <c r="I29" s="72">
        <v>0</v>
      </c>
      <c r="J29" s="74">
        <v>0</v>
      </c>
      <c r="K29" s="72">
        <v>0</v>
      </c>
      <c r="L29" s="72">
        <v>0</v>
      </c>
      <c r="M29" s="72">
        <v>0</v>
      </c>
      <c r="N29" s="125" t="s">
        <v>30</v>
      </c>
      <c r="O29" s="125" t="s">
        <v>30</v>
      </c>
      <c r="P29" s="23"/>
    </row>
    <row r="30" spans="1:16" s="14" customFormat="1" ht="6" customHeight="1" x14ac:dyDescent="0.25">
      <c r="A30" s="23"/>
      <c r="B30" s="71" t="s">
        <v>30</v>
      </c>
      <c r="C30" s="124" t="s">
        <v>30</v>
      </c>
      <c r="D30" s="124" t="s">
        <v>30</v>
      </c>
      <c r="E30" s="126"/>
      <c r="F30" s="126"/>
      <c r="G30" s="126"/>
      <c r="H30" s="127"/>
      <c r="I30" s="126"/>
      <c r="J30" s="128"/>
      <c r="K30" s="126"/>
      <c r="L30" s="126"/>
      <c r="M30" s="126"/>
      <c r="N30" s="125" t="s">
        <v>30</v>
      </c>
      <c r="O30" s="125" t="s">
        <v>30</v>
      </c>
      <c r="P30" s="23"/>
    </row>
    <row r="31" spans="1:16" s="14" customFormat="1" x14ac:dyDescent="0.25">
      <c r="A31" s="23"/>
      <c r="B31" s="70" t="s">
        <v>42</v>
      </c>
      <c r="C31" s="129" t="s">
        <v>30</v>
      </c>
      <c r="D31" s="130" t="s">
        <v>30</v>
      </c>
      <c r="E31" s="131">
        <f>SUM(E32:E34)</f>
        <v>-35</v>
      </c>
      <c r="F31" s="131">
        <f t="shared" ref="F31:M31" si="4">SUM(F32:F34)</f>
        <v>0</v>
      </c>
      <c r="G31" s="131">
        <f t="shared" si="4"/>
        <v>20</v>
      </c>
      <c r="H31" s="132">
        <f t="shared" si="4"/>
        <v>0</v>
      </c>
      <c r="I31" s="131">
        <f t="shared" si="4"/>
        <v>0</v>
      </c>
      <c r="J31" s="133">
        <f t="shared" si="4"/>
        <v>0</v>
      </c>
      <c r="K31" s="131">
        <f t="shared" si="4"/>
        <v>0</v>
      </c>
      <c r="L31" s="131">
        <f t="shared" si="4"/>
        <v>0</v>
      </c>
      <c r="M31" s="131">
        <f t="shared" si="4"/>
        <v>0</v>
      </c>
      <c r="N31" s="103" t="s">
        <v>30</v>
      </c>
      <c r="O31" s="104" t="s">
        <v>30</v>
      </c>
      <c r="P31" s="23"/>
    </row>
    <row r="32" spans="1:16" s="14" customFormat="1" x14ac:dyDescent="0.25">
      <c r="B32" s="76" t="s">
        <v>59</v>
      </c>
      <c r="C32" s="84" t="s">
        <v>30</v>
      </c>
      <c r="D32" s="77" t="s">
        <v>30</v>
      </c>
      <c r="E32" s="79">
        <v>-35</v>
      </c>
      <c r="F32" s="79">
        <v>0</v>
      </c>
      <c r="G32" s="79">
        <v>20</v>
      </c>
      <c r="H32" s="80">
        <v>0</v>
      </c>
      <c r="I32" s="79">
        <v>0</v>
      </c>
      <c r="J32" s="81">
        <v>0</v>
      </c>
      <c r="K32" s="79">
        <v>0</v>
      </c>
      <c r="L32" s="79">
        <v>0</v>
      </c>
      <c r="M32" s="79">
        <v>0</v>
      </c>
      <c r="N32" s="107" t="s">
        <v>30</v>
      </c>
      <c r="O32" s="108" t="s">
        <v>30</v>
      </c>
    </row>
    <row r="33" spans="1:16" s="23" customFormat="1" x14ac:dyDescent="0.25">
      <c r="A33" s="14"/>
      <c r="B33" s="76" t="s">
        <v>60</v>
      </c>
      <c r="C33" s="84" t="s">
        <v>30</v>
      </c>
      <c r="D33" s="84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08" t="s">
        <v>30</v>
      </c>
      <c r="O33" s="108" t="s">
        <v>30</v>
      </c>
      <c r="P33" s="14"/>
    </row>
    <row r="34" spans="1:16" s="14" customFormat="1" x14ac:dyDescent="0.25">
      <c r="B34" s="76" t="s">
        <v>61</v>
      </c>
      <c r="C34" s="84" t="s">
        <v>30</v>
      </c>
      <c r="D34" s="91" t="s">
        <v>30</v>
      </c>
      <c r="E34" s="93">
        <v>0</v>
      </c>
      <c r="F34" s="93">
        <v>0</v>
      </c>
      <c r="G34" s="93">
        <v>0</v>
      </c>
      <c r="H34" s="94">
        <v>0</v>
      </c>
      <c r="I34" s="93">
        <v>0</v>
      </c>
      <c r="J34" s="95">
        <v>0</v>
      </c>
      <c r="K34" s="93">
        <v>0</v>
      </c>
      <c r="L34" s="93">
        <v>0</v>
      </c>
      <c r="M34" s="93">
        <v>0</v>
      </c>
      <c r="N34" s="114" t="s">
        <v>30</v>
      </c>
      <c r="O34" s="108" t="s">
        <v>30</v>
      </c>
    </row>
    <row r="35" spans="1:16" s="14" customFormat="1" ht="6" customHeight="1" x14ac:dyDescent="0.25">
      <c r="B35" s="115" t="s">
        <v>30</v>
      </c>
      <c r="C35" s="91" t="s">
        <v>30</v>
      </c>
      <c r="D35" s="92" t="s">
        <v>30</v>
      </c>
      <c r="E35" s="134"/>
      <c r="F35" s="134"/>
      <c r="G35" s="134"/>
      <c r="H35" s="135"/>
      <c r="I35" s="134"/>
      <c r="J35" s="136"/>
      <c r="K35" s="134"/>
      <c r="L35" s="134"/>
      <c r="M35" s="134"/>
      <c r="N35" s="69" t="s">
        <v>30</v>
      </c>
      <c r="O35" s="114" t="s">
        <v>30</v>
      </c>
    </row>
    <row r="36" spans="1:16" s="23" customFormat="1" x14ac:dyDescent="0.25">
      <c r="B36" s="70" t="s">
        <v>62</v>
      </c>
      <c r="C36" s="71" t="s">
        <v>30</v>
      </c>
      <c r="D36" s="71" t="s">
        <v>30</v>
      </c>
      <c r="E36" s="72">
        <f>SUM(E37:E38)</f>
        <v>0</v>
      </c>
      <c r="F36" s="72">
        <f t="shared" ref="F36:M36" si="5">SUM(F37:F38)</f>
        <v>0</v>
      </c>
      <c r="G36" s="72">
        <f t="shared" si="5"/>
        <v>0</v>
      </c>
      <c r="H36" s="73">
        <f t="shared" si="5"/>
        <v>0</v>
      </c>
      <c r="I36" s="72">
        <f t="shared" si="5"/>
        <v>0</v>
      </c>
      <c r="J36" s="74">
        <f t="shared" si="5"/>
        <v>0</v>
      </c>
      <c r="K36" s="72">
        <f t="shared" si="5"/>
        <v>0</v>
      </c>
      <c r="L36" s="72">
        <f t="shared" si="5"/>
        <v>0</v>
      </c>
      <c r="M36" s="72">
        <f t="shared" si="5"/>
        <v>0</v>
      </c>
      <c r="N36" s="75" t="s">
        <v>30</v>
      </c>
      <c r="O36" s="75" t="s">
        <v>30</v>
      </c>
    </row>
    <row r="37" spans="1:16" s="14" customFormat="1" x14ac:dyDescent="0.25">
      <c r="B37" s="76" t="s">
        <v>27</v>
      </c>
      <c r="C37" s="77" t="s">
        <v>30</v>
      </c>
      <c r="D37" s="78" t="s">
        <v>30</v>
      </c>
      <c r="E37" s="79">
        <v>0</v>
      </c>
      <c r="F37" s="79">
        <v>0</v>
      </c>
      <c r="G37" s="79">
        <v>0</v>
      </c>
      <c r="H37" s="80">
        <v>0</v>
      </c>
      <c r="I37" s="79">
        <v>0</v>
      </c>
      <c r="J37" s="81">
        <v>0</v>
      </c>
      <c r="K37" s="79">
        <v>0</v>
      </c>
      <c r="L37" s="79">
        <v>0</v>
      </c>
      <c r="M37" s="79">
        <v>0</v>
      </c>
      <c r="N37" s="119" t="s">
        <v>30</v>
      </c>
      <c r="O37" s="107" t="s">
        <v>30</v>
      </c>
    </row>
    <row r="38" spans="1:16" s="14" customFormat="1" x14ac:dyDescent="0.25">
      <c r="B38" s="76" t="s">
        <v>63</v>
      </c>
      <c r="C38" s="91" t="s">
        <v>30</v>
      </c>
      <c r="D38" s="92" t="s">
        <v>30</v>
      </c>
      <c r="E38" s="93">
        <v>0</v>
      </c>
      <c r="F38" s="93">
        <v>0</v>
      </c>
      <c r="G38" s="93">
        <v>0</v>
      </c>
      <c r="H38" s="94">
        <v>0</v>
      </c>
      <c r="I38" s="93">
        <v>0</v>
      </c>
      <c r="J38" s="95">
        <v>0</v>
      </c>
      <c r="K38" s="93">
        <v>0</v>
      </c>
      <c r="L38" s="93">
        <v>0</v>
      </c>
      <c r="M38" s="93">
        <v>0</v>
      </c>
      <c r="N38" s="69" t="s">
        <v>30</v>
      </c>
      <c r="O38" s="114" t="s">
        <v>30</v>
      </c>
    </row>
    <row r="39" spans="1:16" s="14" customFormat="1" x14ac:dyDescent="0.25">
      <c r="A39" s="126"/>
      <c r="B39" s="137" t="s">
        <v>44</v>
      </c>
      <c r="C39" s="124" t="s">
        <v>30</v>
      </c>
      <c r="D39" s="124" t="s">
        <v>30</v>
      </c>
      <c r="E39" s="72">
        <v>9884</v>
      </c>
      <c r="F39" s="72">
        <v>18931</v>
      </c>
      <c r="G39" s="72">
        <v>11044</v>
      </c>
      <c r="H39" s="73">
        <v>8893</v>
      </c>
      <c r="I39" s="72">
        <v>8893</v>
      </c>
      <c r="J39" s="74">
        <v>8893</v>
      </c>
      <c r="K39" s="72">
        <v>11414</v>
      </c>
      <c r="L39" s="72">
        <v>11414</v>
      </c>
      <c r="M39" s="72">
        <v>12018.941999999999</v>
      </c>
      <c r="N39" s="75" t="s">
        <v>30</v>
      </c>
      <c r="O39" s="75" t="s">
        <v>30</v>
      </c>
      <c r="P39" s="23"/>
    </row>
    <row r="40" spans="1:16" s="14" customFormat="1" x14ac:dyDescent="0.25">
      <c r="A40" s="138"/>
      <c r="B40" s="139" t="s">
        <v>45</v>
      </c>
      <c r="C40" s="140" t="s">
        <v>30</v>
      </c>
      <c r="D40" s="140" t="s">
        <v>30</v>
      </c>
      <c r="E40" s="46">
        <f>E4+E9+E21+E29+E31+E36+E39</f>
        <v>39425</v>
      </c>
      <c r="F40" s="46">
        <f t="shared" ref="F40:M40" si="6">F4+F9+F21+F29+F31+F36+F39</f>
        <v>48756</v>
      </c>
      <c r="G40" s="46">
        <f t="shared" si="6"/>
        <v>41845</v>
      </c>
      <c r="H40" s="47">
        <f t="shared" si="6"/>
        <v>44612</v>
      </c>
      <c r="I40" s="46">
        <f t="shared" si="6"/>
        <v>44612</v>
      </c>
      <c r="J40" s="48">
        <f t="shared" si="6"/>
        <v>44612</v>
      </c>
      <c r="K40" s="46">
        <f t="shared" si="6"/>
        <v>50704</v>
      </c>
      <c r="L40" s="46">
        <f t="shared" si="6"/>
        <v>51169</v>
      </c>
      <c r="M40" s="46">
        <f t="shared" si="6"/>
        <v>53880.990999999995</v>
      </c>
      <c r="N40" s="141" t="s">
        <v>30</v>
      </c>
      <c r="O40" s="141" t="s">
        <v>30</v>
      </c>
    </row>
    <row r="41" spans="1:16" s="14" customFormat="1" x14ac:dyDescent="0.25">
      <c r="C41" s="142"/>
      <c r="D41" s="142"/>
      <c r="N41" s="142"/>
      <c r="O41" s="142"/>
    </row>
    <row r="42" spans="1:16" s="14" customFormat="1" x14ac:dyDescent="0.25">
      <c r="C42" s="142"/>
      <c r="D42" s="142"/>
      <c r="N42" s="142"/>
      <c r="O42" s="142"/>
    </row>
    <row r="43" spans="1:16" s="14" customFormat="1" x14ac:dyDescent="0.25">
      <c r="C43" s="142"/>
      <c r="D43" s="142"/>
      <c r="N43" s="142"/>
      <c r="O43" s="142"/>
    </row>
    <row r="44" spans="1:16" s="14" customFormat="1" x14ac:dyDescent="0.25">
      <c r="C44" s="142"/>
      <c r="D44" s="142"/>
      <c r="N44" s="142"/>
      <c r="O44" s="142"/>
    </row>
    <row r="45" spans="1:16" s="14" customFormat="1" x14ac:dyDescent="0.25">
      <c r="C45" s="142"/>
      <c r="D45" s="142"/>
      <c r="N45" s="142"/>
      <c r="O45" s="142"/>
    </row>
    <row r="46" spans="1:16" s="14" customFormat="1" x14ac:dyDescent="0.25">
      <c r="C46" s="142"/>
      <c r="D46" s="142"/>
      <c r="N46" s="142"/>
      <c r="O46" s="142"/>
    </row>
    <row r="47" spans="1:16" s="14" customFormat="1" x14ac:dyDescent="0.25">
      <c r="C47" s="142"/>
      <c r="D47" s="142"/>
      <c r="N47" s="142"/>
      <c r="O47" s="142"/>
    </row>
    <row r="48" spans="1:16" s="14" customFormat="1" x14ac:dyDescent="0.25">
      <c r="C48" s="142"/>
      <c r="D48" s="142"/>
      <c r="N48" s="142"/>
      <c r="O48" s="142"/>
    </row>
    <row r="49" spans="3:15" s="14" customFormat="1" x14ac:dyDescent="0.25">
      <c r="C49" s="142"/>
      <c r="D49" s="142"/>
      <c r="N49" s="142"/>
      <c r="O49" s="142"/>
    </row>
    <row r="50" spans="3:15" s="14" customFormat="1" x14ac:dyDescent="0.25">
      <c r="C50" s="142" t="s">
        <v>30</v>
      </c>
      <c r="D50" s="142" t="s">
        <v>30</v>
      </c>
      <c r="N50" s="142" t="s">
        <v>30</v>
      </c>
      <c r="O50" s="142" t="s">
        <v>30</v>
      </c>
    </row>
    <row r="51" spans="3:15" s="14" customFormat="1" x14ac:dyDescent="0.25">
      <c r="C51" s="142" t="s">
        <v>30</v>
      </c>
      <c r="D51" s="142" t="s">
        <v>30</v>
      </c>
      <c r="N51" s="142" t="s">
        <v>30</v>
      </c>
      <c r="O51" s="142" t="s">
        <v>30</v>
      </c>
    </row>
    <row r="52" spans="3:15" s="14" customFormat="1" x14ac:dyDescent="0.25">
      <c r="C52" s="142" t="s">
        <v>30</v>
      </c>
      <c r="D52" s="142" t="s">
        <v>30</v>
      </c>
      <c r="N52" s="142" t="s">
        <v>30</v>
      </c>
      <c r="O52" s="142" t="s">
        <v>30</v>
      </c>
    </row>
    <row r="53" spans="3:15" s="14" customFormat="1" x14ac:dyDescent="0.25">
      <c r="C53" s="142" t="s">
        <v>30</v>
      </c>
      <c r="D53" s="142" t="s">
        <v>30</v>
      </c>
      <c r="N53" s="142" t="s">
        <v>30</v>
      </c>
      <c r="O53" s="142" t="s">
        <v>30</v>
      </c>
    </row>
    <row r="54" spans="3:15" s="14" customFormat="1" x14ac:dyDescent="0.25">
      <c r="C54" s="142" t="s">
        <v>30</v>
      </c>
      <c r="D54" s="142" t="s">
        <v>30</v>
      </c>
      <c r="N54" s="142" t="s">
        <v>30</v>
      </c>
      <c r="O54" s="142" t="s">
        <v>30</v>
      </c>
    </row>
    <row r="55" spans="3:15" s="14" customFormat="1" x14ac:dyDescent="0.25">
      <c r="C55" s="142" t="s">
        <v>30</v>
      </c>
      <c r="D55" s="142" t="s">
        <v>30</v>
      </c>
      <c r="N55" s="142" t="s">
        <v>30</v>
      </c>
      <c r="O55" s="142" t="s">
        <v>30</v>
      </c>
    </row>
    <row r="56" spans="3:15" s="14" customFormat="1" x14ac:dyDescent="0.25">
      <c r="C56" s="142" t="s">
        <v>30</v>
      </c>
      <c r="D56" s="142" t="s">
        <v>30</v>
      </c>
      <c r="N56" s="142" t="s">
        <v>30</v>
      </c>
      <c r="O56" s="142" t="s">
        <v>30</v>
      </c>
    </row>
    <row r="57" spans="3:15" s="14" customFormat="1" x14ac:dyDescent="0.25">
      <c r="C57" s="142" t="s">
        <v>30</v>
      </c>
      <c r="D57" s="142" t="s">
        <v>30</v>
      </c>
      <c r="N57" s="142" t="s">
        <v>30</v>
      </c>
      <c r="O57" s="142" t="s">
        <v>30</v>
      </c>
    </row>
    <row r="58" spans="3:15" s="14" customFormat="1" x14ac:dyDescent="0.25">
      <c r="C58" s="142" t="s">
        <v>30</v>
      </c>
      <c r="D58" s="142" t="s">
        <v>30</v>
      </c>
      <c r="N58" s="142" t="s">
        <v>30</v>
      </c>
      <c r="O58" s="142" t="s">
        <v>30</v>
      </c>
    </row>
    <row r="59" spans="3:15" s="14" customFormat="1" x14ac:dyDescent="0.25">
      <c r="C59" s="142" t="s">
        <v>30</v>
      </c>
      <c r="D59" s="142" t="s">
        <v>30</v>
      </c>
      <c r="N59" s="142" t="s">
        <v>30</v>
      </c>
      <c r="O59" s="142" t="s">
        <v>30</v>
      </c>
    </row>
    <row r="60" spans="3:15" s="14" customFormat="1" x14ac:dyDescent="0.25">
      <c r="C60" s="142" t="s">
        <v>30</v>
      </c>
      <c r="D60" s="142" t="s">
        <v>30</v>
      </c>
      <c r="N60" s="142" t="s">
        <v>30</v>
      </c>
      <c r="O60" s="142" t="s">
        <v>30</v>
      </c>
    </row>
    <row r="61" spans="3:15" s="14" customFormat="1" x14ac:dyDescent="0.25">
      <c r="C61" s="142" t="s">
        <v>30</v>
      </c>
      <c r="D61" s="142" t="s">
        <v>30</v>
      </c>
      <c r="N61" s="142" t="s">
        <v>30</v>
      </c>
      <c r="O61" s="142" t="s">
        <v>30</v>
      </c>
    </row>
    <row r="62" spans="3:15" s="14" customFormat="1" x14ac:dyDescent="0.25">
      <c r="C62" s="142" t="s">
        <v>30</v>
      </c>
      <c r="D62" s="142" t="s">
        <v>30</v>
      </c>
      <c r="N62" s="142" t="s">
        <v>30</v>
      </c>
      <c r="O62" s="142" t="s">
        <v>30</v>
      </c>
    </row>
    <row r="63" spans="3:15" s="14" customFormat="1" x14ac:dyDescent="0.25">
      <c r="C63" s="142" t="s">
        <v>30</v>
      </c>
      <c r="D63" s="142" t="s">
        <v>30</v>
      </c>
      <c r="N63" s="142" t="s">
        <v>30</v>
      </c>
      <c r="O63" s="142" t="s">
        <v>30</v>
      </c>
    </row>
    <row r="64" spans="3:15" s="14" customFormat="1" x14ac:dyDescent="0.25">
      <c r="C64" s="142" t="s">
        <v>30</v>
      </c>
      <c r="D64" s="142" t="s">
        <v>30</v>
      </c>
      <c r="N64" s="142" t="s">
        <v>30</v>
      </c>
      <c r="O64" s="142" t="s">
        <v>30</v>
      </c>
    </row>
    <row r="65" spans="3:15" s="14" customFormat="1" x14ac:dyDescent="0.25">
      <c r="C65" s="142" t="s">
        <v>30</v>
      </c>
      <c r="D65" s="142" t="s">
        <v>30</v>
      </c>
      <c r="N65" s="142" t="s">
        <v>30</v>
      </c>
      <c r="O65" s="142" t="s">
        <v>30</v>
      </c>
    </row>
    <row r="66" spans="3:15" s="14" customFormat="1" x14ac:dyDescent="0.25">
      <c r="C66" s="142" t="s">
        <v>30</v>
      </c>
      <c r="D66" s="142" t="s">
        <v>30</v>
      </c>
      <c r="N66" s="142" t="s">
        <v>30</v>
      </c>
      <c r="O66" s="142" t="s">
        <v>30</v>
      </c>
    </row>
    <row r="67" spans="3:15" s="14" customFormat="1" x14ac:dyDescent="0.25">
      <c r="C67" s="142" t="s">
        <v>30</v>
      </c>
      <c r="D67" s="142" t="s">
        <v>30</v>
      </c>
      <c r="N67" s="142" t="s">
        <v>30</v>
      </c>
      <c r="O67" s="142" t="s">
        <v>30</v>
      </c>
    </row>
    <row r="68" spans="3:15" s="14" customFormat="1" x14ac:dyDescent="0.25">
      <c r="C68" s="142" t="s">
        <v>30</v>
      </c>
      <c r="D68" s="142" t="s">
        <v>30</v>
      </c>
      <c r="N68" s="142" t="s">
        <v>30</v>
      </c>
      <c r="O68" s="142" t="s">
        <v>30</v>
      </c>
    </row>
    <row r="69" spans="3:15" s="14" customFormat="1" x14ac:dyDescent="0.25">
      <c r="C69" s="142" t="s">
        <v>30</v>
      </c>
      <c r="D69" s="142" t="s">
        <v>30</v>
      </c>
      <c r="N69" s="142" t="s">
        <v>30</v>
      </c>
      <c r="O69" s="142" t="s">
        <v>30</v>
      </c>
    </row>
    <row r="70" spans="3:15" s="14" customFormat="1" x14ac:dyDescent="0.25">
      <c r="C70" s="142" t="s">
        <v>30</v>
      </c>
      <c r="D70" s="142" t="s">
        <v>30</v>
      </c>
      <c r="N70" s="142" t="s">
        <v>30</v>
      </c>
      <c r="O70" s="142" t="s">
        <v>30</v>
      </c>
    </row>
    <row r="71" spans="3:15" s="14" customFormat="1" x14ac:dyDescent="0.25">
      <c r="C71" s="142" t="s">
        <v>30</v>
      </c>
      <c r="D71" s="142" t="s">
        <v>30</v>
      </c>
      <c r="N71" s="142" t="s">
        <v>30</v>
      </c>
      <c r="O71" s="142" t="s">
        <v>30</v>
      </c>
    </row>
    <row r="72" spans="3:15" s="14" customFormat="1" x14ac:dyDescent="0.25">
      <c r="C72" s="142" t="s">
        <v>30</v>
      </c>
      <c r="D72" s="142" t="s">
        <v>30</v>
      </c>
      <c r="N72" s="142" t="s">
        <v>30</v>
      </c>
      <c r="O72" s="142" t="s">
        <v>30</v>
      </c>
    </row>
    <row r="73" spans="3:15" s="14" customFormat="1" x14ac:dyDescent="0.25">
      <c r="C73" s="142" t="s">
        <v>30</v>
      </c>
      <c r="D73" s="142" t="s">
        <v>30</v>
      </c>
      <c r="N73" s="142" t="s">
        <v>30</v>
      </c>
      <c r="O73" s="142" t="s">
        <v>30</v>
      </c>
    </row>
    <row r="74" spans="3:15" s="14" customFormat="1" x14ac:dyDescent="0.25">
      <c r="C74" s="142" t="s">
        <v>30</v>
      </c>
      <c r="D74" s="142" t="s">
        <v>30</v>
      </c>
      <c r="N74" s="142" t="s">
        <v>30</v>
      </c>
      <c r="O74" s="142" t="s">
        <v>30</v>
      </c>
    </row>
    <row r="75" spans="3:15" s="14" customFormat="1" x14ac:dyDescent="0.25">
      <c r="C75" s="142" t="s">
        <v>30</v>
      </c>
      <c r="D75" s="142" t="s">
        <v>30</v>
      </c>
      <c r="N75" s="142" t="s">
        <v>30</v>
      </c>
      <c r="O75" s="142" t="s">
        <v>30</v>
      </c>
    </row>
    <row r="76" spans="3:15" s="14" customFormat="1" x14ac:dyDescent="0.25">
      <c r="C76" s="142" t="s">
        <v>30</v>
      </c>
      <c r="D76" s="142" t="s">
        <v>30</v>
      </c>
      <c r="N76" s="142" t="s">
        <v>30</v>
      </c>
      <c r="O76" s="142" t="s">
        <v>30</v>
      </c>
    </row>
    <row r="77" spans="3:15" s="14" customFormat="1" x14ac:dyDescent="0.25">
      <c r="C77" s="142" t="s">
        <v>30</v>
      </c>
      <c r="D77" s="142" t="s">
        <v>30</v>
      </c>
      <c r="N77" s="142" t="s">
        <v>30</v>
      </c>
      <c r="O77" s="142" t="s">
        <v>30</v>
      </c>
    </row>
    <row r="78" spans="3:15" s="14" customFormat="1" x14ac:dyDescent="0.25">
      <c r="C78" s="142" t="s">
        <v>30</v>
      </c>
      <c r="D78" s="142" t="s">
        <v>30</v>
      </c>
      <c r="N78" s="142" t="s">
        <v>30</v>
      </c>
      <c r="O78" s="142" t="s">
        <v>30</v>
      </c>
    </row>
    <row r="79" spans="3:15" s="14" customFormat="1" x14ac:dyDescent="0.25">
      <c r="C79" s="142" t="s">
        <v>30</v>
      </c>
      <c r="D79" s="142" t="s">
        <v>30</v>
      </c>
      <c r="N79" s="142" t="s">
        <v>30</v>
      </c>
      <c r="O79" s="142" t="s">
        <v>30</v>
      </c>
    </row>
    <row r="80" spans="3:15" s="14" customFormat="1" x14ac:dyDescent="0.25">
      <c r="C80" s="142" t="s">
        <v>30</v>
      </c>
      <c r="D80" s="142" t="s">
        <v>30</v>
      </c>
      <c r="N80" s="142" t="s">
        <v>30</v>
      </c>
      <c r="O80" s="142" t="s">
        <v>30</v>
      </c>
    </row>
    <row r="81" spans="3:15" s="14" customFormat="1" x14ac:dyDescent="0.25">
      <c r="C81" s="142" t="s">
        <v>30</v>
      </c>
      <c r="D81" s="142" t="s">
        <v>30</v>
      </c>
      <c r="N81" s="142" t="s">
        <v>30</v>
      </c>
      <c r="O81" s="142" t="s">
        <v>30</v>
      </c>
    </row>
    <row r="82" spans="3:15" s="14" customFormat="1" x14ac:dyDescent="0.25">
      <c r="C82" s="142" t="s">
        <v>30</v>
      </c>
      <c r="D82" s="142" t="s">
        <v>30</v>
      </c>
      <c r="N82" s="142" t="s">
        <v>30</v>
      </c>
      <c r="O82" s="142" t="s">
        <v>30</v>
      </c>
    </row>
    <row r="83" spans="3:15" s="14" customFormat="1" x14ac:dyDescent="0.25">
      <c r="C83" s="142" t="s">
        <v>30</v>
      </c>
      <c r="D83" s="142" t="s">
        <v>30</v>
      </c>
      <c r="N83" s="142" t="s">
        <v>30</v>
      </c>
      <c r="O83" s="142" t="s">
        <v>30</v>
      </c>
    </row>
    <row r="84" spans="3:15" s="14" customFormat="1" x14ac:dyDescent="0.25">
      <c r="C84" s="142" t="s">
        <v>30</v>
      </c>
      <c r="D84" s="142" t="s">
        <v>30</v>
      </c>
      <c r="N84" s="142" t="s">
        <v>30</v>
      </c>
      <c r="O84" s="142" t="s">
        <v>30</v>
      </c>
    </row>
    <row r="85" spans="3:15" s="14" customFormat="1" x14ac:dyDescent="0.25">
      <c r="C85" s="142" t="s">
        <v>30</v>
      </c>
      <c r="D85" s="142" t="s">
        <v>30</v>
      </c>
      <c r="N85" s="142" t="s">
        <v>30</v>
      </c>
      <c r="O85" s="142" t="s">
        <v>30</v>
      </c>
    </row>
    <row r="86" spans="3:15" s="14" customFormat="1" x14ac:dyDescent="0.25">
      <c r="C86" s="142" t="s">
        <v>30</v>
      </c>
      <c r="D86" s="142" t="s">
        <v>30</v>
      </c>
      <c r="N86" s="142" t="s">
        <v>30</v>
      </c>
      <c r="O86" s="142" t="s">
        <v>30</v>
      </c>
    </row>
    <row r="87" spans="3:15" s="14" customFormat="1" x14ac:dyDescent="0.25">
      <c r="C87" s="142" t="s">
        <v>30</v>
      </c>
      <c r="D87" s="142" t="s">
        <v>30</v>
      </c>
      <c r="N87" s="142" t="s">
        <v>30</v>
      </c>
      <c r="O87" s="142" t="s">
        <v>30</v>
      </c>
    </row>
    <row r="88" spans="3:15" s="14" customFormat="1" x14ac:dyDescent="0.25">
      <c r="C88" s="142" t="s">
        <v>30</v>
      </c>
      <c r="D88" s="142" t="s">
        <v>30</v>
      </c>
      <c r="N88" s="142" t="s">
        <v>30</v>
      </c>
      <c r="O88" s="142" t="s">
        <v>30</v>
      </c>
    </row>
    <row r="89" spans="3:15" s="14" customFormat="1" x14ac:dyDescent="0.25">
      <c r="C89" s="142" t="s">
        <v>30</v>
      </c>
      <c r="D89" s="142" t="s">
        <v>30</v>
      </c>
      <c r="N89" s="142" t="s">
        <v>30</v>
      </c>
      <c r="O89" s="142" t="s">
        <v>30</v>
      </c>
    </row>
    <row r="90" spans="3:15" s="14" customFormat="1" x14ac:dyDescent="0.25">
      <c r="C90" s="142" t="s">
        <v>30</v>
      </c>
      <c r="D90" s="142" t="s">
        <v>30</v>
      </c>
      <c r="N90" s="142" t="s">
        <v>30</v>
      </c>
      <c r="O90" s="142" t="s">
        <v>30</v>
      </c>
    </row>
    <row r="91" spans="3:15" s="14" customFormat="1" x14ac:dyDescent="0.25">
      <c r="C91" s="142" t="s">
        <v>30</v>
      </c>
      <c r="D91" s="142" t="s">
        <v>30</v>
      </c>
      <c r="N91" s="142" t="s">
        <v>30</v>
      </c>
      <c r="O91" s="142" t="s">
        <v>30</v>
      </c>
    </row>
    <row r="92" spans="3:15" s="14" customFormat="1" x14ac:dyDescent="0.25">
      <c r="C92" s="142" t="s">
        <v>30</v>
      </c>
      <c r="D92" s="142" t="s">
        <v>30</v>
      </c>
      <c r="N92" s="142" t="s">
        <v>30</v>
      </c>
      <c r="O92" s="142" t="s">
        <v>30</v>
      </c>
    </row>
    <row r="93" spans="3:15" s="14" customFormat="1" x14ac:dyDescent="0.25">
      <c r="C93" s="142" t="s">
        <v>30</v>
      </c>
      <c r="D93" s="142" t="s">
        <v>30</v>
      </c>
      <c r="N93" s="142" t="s">
        <v>30</v>
      </c>
      <c r="O93" s="142" t="s">
        <v>30</v>
      </c>
    </row>
    <row r="94" spans="3:15" s="14" customFormat="1" x14ac:dyDescent="0.25">
      <c r="C94" s="142" t="s">
        <v>30</v>
      </c>
      <c r="D94" s="142" t="s">
        <v>30</v>
      </c>
      <c r="N94" s="142" t="s">
        <v>30</v>
      </c>
      <c r="O94" s="142" t="s">
        <v>30</v>
      </c>
    </row>
    <row r="95" spans="3:15" s="14" customFormat="1" x14ac:dyDescent="0.25">
      <c r="C95" s="142" t="s">
        <v>30</v>
      </c>
      <c r="D95" s="142" t="s">
        <v>30</v>
      </c>
      <c r="N95" s="142" t="s">
        <v>30</v>
      </c>
      <c r="O95" s="142" t="s">
        <v>30</v>
      </c>
    </row>
    <row r="96" spans="3:15" s="14" customFormat="1" x14ac:dyDescent="0.25">
      <c r="C96" s="142" t="s">
        <v>30</v>
      </c>
      <c r="D96" s="142" t="s">
        <v>30</v>
      </c>
      <c r="N96" s="142" t="s">
        <v>30</v>
      </c>
      <c r="O96" s="142" t="s">
        <v>30</v>
      </c>
    </row>
    <row r="97" spans="3:15" s="14" customFormat="1" x14ac:dyDescent="0.25">
      <c r="C97" s="142" t="s">
        <v>30</v>
      </c>
      <c r="D97" s="142" t="s">
        <v>30</v>
      </c>
      <c r="N97" s="142" t="s">
        <v>30</v>
      </c>
      <c r="O97" s="142" t="s">
        <v>30</v>
      </c>
    </row>
    <row r="98" spans="3:15" s="14" customFormat="1" x14ac:dyDescent="0.25">
      <c r="C98" s="142" t="s">
        <v>30</v>
      </c>
      <c r="D98" s="142" t="s">
        <v>30</v>
      </c>
      <c r="N98" s="142" t="s">
        <v>30</v>
      </c>
      <c r="O98" s="142" t="s">
        <v>30</v>
      </c>
    </row>
    <row r="99" spans="3:15" s="14" customFormat="1" x14ac:dyDescent="0.25">
      <c r="C99" s="142" t="s">
        <v>30</v>
      </c>
      <c r="D99" s="142" t="s">
        <v>30</v>
      </c>
      <c r="N99" s="142" t="s">
        <v>30</v>
      </c>
      <c r="O99" s="142" t="s">
        <v>30</v>
      </c>
    </row>
    <row r="100" spans="3:15" s="14" customFormat="1" x14ac:dyDescent="0.25">
      <c r="C100" s="142" t="s">
        <v>30</v>
      </c>
      <c r="D100" s="142" t="s">
        <v>30</v>
      </c>
      <c r="N100" s="142" t="s">
        <v>30</v>
      </c>
      <c r="O100" s="142" t="s">
        <v>30</v>
      </c>
    </row>
    <row r="101" spans="3:15" s="14" customFormat="1" x14ac:dyDescent="0.25">
      <c r="C101" s="142" t="s">
        <v>30</v>
      </c>
      <c r="D101" s="142" t="s">
        <v>30</v>
      </c>
      <c r="N101" s="142" t="s">
        <v>30</v>
      </c>
      <c r="O101" s="142" t="s">
        <v>30</v>
      </c>
    </row>
    <row r="102" spans="3:15" s="14" customFormat="1" x14ac:dyDescent="0.25">
      <c r="C102" s="142" t="s">
        <v>30</v>
      </c>
      <c r="D102" s="142" t="s">
        <v>30</v>
      </c>
      <c r="N102" s="142" t="s">
        <v>30</v>
      </c>
      <c r="O102" s="142" t="s">
        <v>30</v>
      </c>
    </row>
    <row r="103" spans="3:15" s="14" customFormat="1" x14ac:dyDescent="0.25">
      <c r="C103" s="142" t="s">
        <v>30</v>
      </c>
      <c r="D103" s="142" t="s">
        <v>30</v>
      </c>
      <c r="N103" s="142" t="s">
        <v>30</v>
      </c>
      <c r="O103" s="142" t="s">
        <v>30</v>
      </c>
    </row>
    <row r="104" spans="3:15" s="14" customFormat="1" x14ac:dyDescent="0.25">
      <c r="C104" s="142" t="s">
        <v>30</v>
      </c>
      <c r="D104" s="142" t="s">
        <v>30</v>
      </c>
      <c r="N104" s="142" t="s">
        <v>30</v>
      </c>
      <c r="O104" s="142" t="s">
        <v>30</v>
      </c>
    </row>
    <row r="105" spans="3:15" s="14" customFormat="1" x14ac:dyDescent="0.25">
      <c r="C105" s="142" t="s">
        <v>30</v>
      </c>
      <c r="D105" s="142" t="s">
        <v>30</v>
      </c>
      <c r="N105" s="142" t="s">
        <v>30</v>
      </c>
      <c r="O105" s="142" t="s">
        <v>30</v>
      </c>
    </row>
    <row r="106" spans="3:15" s="14" customFormat="1" x14ac:dyDescent="0.25">
      <c r="C106" s="142" t="s">
        <v>30</v>
      </c>
      <c r="D106" s="142" t="s">
        <v>30</v>
      </c>
      <c r="N106" s="142" t="s">
        <v>30</v>
      </c>
      <c r="O106" s="142" t="s">
        <v>30</v>
      </c>
    </row>
    <row r="107" spans="3:15" s="14" customFormat="1" x14ac:dyDescent="0.25">
      <c r="C107" s="142" t="s">
        <v>30</v>
      </c>
      <c r="D107" s="142" t="s">
        <v>30</v>
      </c>
      <c r="N107" s="142" t="s">
        <v>30</v>
      </c>
      <c r="O107" s="142" t="s">
        <v>30</v>
      </c>
    </row>
    <row r="108" spans="3:15" s="14" customFormat="1" x14ac:dyDescent="0.25">
      <c r="C108" s="142" t="s">
        <v>30</v>
      </c>
      <c r="D108" s="142" t="s">
        <v>30</v>
      </c>
      <c r="N108" s="142" t="s">
        <v>30</v>
      </c>
      <c r="O108" s="142" t="s">
        <v>30</v>
      </c>
    </row>
    <row r="109" spans="3:15" s="14" customFormat="1" x14ac:dyDescent="0.25">
      <c r="C109" s="142" t="s">
        <v>30</v>
      </c>
      <c r="D109" s="142" t="s">
        <v>30</v>
      </c>
      <c r="N109" s="142" t="s">
        <v>30</v>
      </c>
      <c r="O109" s="142" t="s">
        <v>30</v>
      </c>
    </row>
    <row r="110" spans="3:15" s="14" customFormat="1" x14ac:dyDescent="0.25">
      <c r="C110" s="142" t="s">
        <v>30</v>
      </c>
      <c r="D110" s="142" t="s">
        <v>30</v>
      </c>
      <c r="N110" s="142" t="s">
        <v>30</v>
      </c>
      <c r="O110" s="142" t="s">
        <v>30</v>
      </c>
    </row>
    <row r="111" spans="3:15" s="14" customFormat="1" x14ac:dyDescent="0.25">
      <c r="C111" s="142" t="s">
        <v>30</v>
      </c>
      <c r="D111" s="142" t="s">
        <v>30</v>
      </c>
      <c r="N111" s="142" t="s">
        <v>30</v>
      </c>
      <c r="O111" s="142" t="s">
        <v>30</v>
      </c>
    </row>
    <row r="112" spans="3:15" s="14" customFormat="1" x14ac:dyDescent="0.25">
      <c r="C112" s="142" t="s">
        <v>30</v>
      </c>
      <c r="D112" s="142" t="s">
        <v>30</v>
      </c>
      <c r="N112" s="142" t="s">
        <v>30</v>
      </c>
      <c r="O112" s="142" t="s">
        <v>30</v>
      </c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</sheetData>
  <mergeCells count="1">
    <mergeCell ref="H3:J3"/>
  </mergeCells>
  <printOptions horizontalCentered="1"/>
  <pageMargins left="0" right="0" top="0.59055118110236227" bottom="0.98425196850393704" header="0.51181102362204722" footer="0.51181102362204722"/>
  <pageSetup paperSize="9" scale="9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theme="3" tint="0.59999389629810485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7" width="7.7109375" style="49" customWidth="1"/>
    <col min="8" max="9" width="10.140625" style="49" customWidth="1"/>
    <col min="10" max="13" width="7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123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133</v>
      </c>
      <c r="F3" s="17" t="s">
        <v>134</v>
      </c>
      <c r="G3" s="17" t="s">
        <v>135</v>
      </c>
      <c r="H3" s="173" t="s">
        <v>136</v>
      </c>
      <c r="I3" s="174"/>
      <c r="J3" s="175"/>
      <c r="K3" s="17" t="s">
        <v>137</v>
      </c>
      <c r="L3" s="17" t="s">
        <v>138</v>
      </c>
      <c r="M3" s="17" t="s">
        <v>139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18008220</v>
      </c>
      <c r="F4" s="72">
        <f t="shared" ref="F4:M4" si="0">F5+F8+F47</f>
        <v>19081154</v>
      </c>
      <c r="G4" s="72">
        <f t="shared" si="0"/>
        <v>20365598</v>
      </c>
      <c r="H4" s="73">
        <f t="shared" si="0"/>
        <v>21488053</v>
      </c>
      <c r="I4" s="72">
        <f t="shared" si="0"/>
        <v>21820691</v>
      </c>
      <c r="J4" s="74">
        <f t="shared" si="0"/>
        <v>21830213</v>
      </c>
      <c r="K4" s="72">
        <f t="shared" si="0"/>
        <v>22582987</v>
      </c>
      <c r="L4" s="72">
        <f t="shared" si="0"/>
        <v>23664499</v>
      </c>
      <c r="M4" s="72">
        <f t="shared" si="0"/>
        <v>24789869.530999999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15907881</v>
      </c>
      <c r="F5" s="100">
        <f t="shared" ref="F5:M5" si="1">SUM(F6:F7)</f>
        <v>17291133</v>
      </c>
      <c r="G5" s="100">
        <f t="shared" si="1"/>
        <v>18255081</v>
      </c>
      <c r="H5" s="101">
        <f t="shared" si="1"/>
        <v>19315759</v>
      </c>
      <c r="I5" s="100">
        <f t="shared" si="1"/>
        <v>19582239</v>
      </c>
      <c r="J5" s="102">
        <f t="shared" si="1"/>
        <v>19591761</v>
      </c>
      <c r="K5" s="100">
        <f t="shared" si="1"/>
        <v>20405986</v>
      </c>
      <c r="L5" s="100">
        <f t="shared" si="1"/>
        <v>21416237</v>
      </c>
      <c r="M5" s="100">
        <f t="shared" si="1"/>
        <v>22454474.956999999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13885111</v>
      </c>
      <c r="F6" s="79">
        <v>15082440</v>
      </c>
      <c r="G6" s="79">
        <v>15923192</v>
      </c>
      <c r="H6" s="80">
        <v>16859380</v>
      </c>
      <c r="I6" s="79">
        <v>17098050</v>
      </c>
      <c r="J6" s="81">
        <v>17090450</v>
      </c>
      <c r="K6" s="79">
        <v>17774598</v>
      </c>
      <c r="L6" s="79">
        <v>18605207</v>
      </c>
      <c r="M6" s="79">
        <v>19496196.991999999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2022770</v>
      </c>
      <c r="F7" s="93">
        <v>2208693</v>
      </c>
      <c r="G7" s="93">
        <v>2331889</v>
      </c>
      <c r="H7" s="94">
        <v>2456379</v>
      </c>
      <c r="I7" s="93">
        <v>2484189</v>
      </c>
      <c r="J7" s="95">
        <v>2501311</v>
      </c>
      <c r="K7" s="93">
        <v>2631388</v>
      </c>
      <c r="L7" s="93">
        <v>2811030</v>
      </c>
      <c r="M7" s="93">
        <v>2958277.9649999999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2100339</v>
      </c>
      <c r="F8" s="100">
        <f t="shared" ref="F8:M8" si="2">SUM(F9:F46)</f>
        <v>1790021</v>
      </c>
      <c r="G8" s="100">
        <f t="shared" si="2"/>
        <v>2110516</v>
      </c>
      <c r="H8" s="101">
        <f t="shared" si="2"/>
        <v>2172294</v>
      </c>
      <c r="I8" s="100">
        <f t="shared" si="2"/>
        <v>2238452</v>
      </c>
      <c r="J8" s="102">
        <f t="shared" si="2"/>
        <v>2238452</v>
      </c>
      <c r="K8" s="100">
        <f t="shared" si="2"/>
        <v>2177001</v>
      </c>
      <c r="L8" s="100">
        <f t="shared" si="2"/>
        <v>2248262</v>
      </c>
      <c r="M8" s="100">
        <f t="shared" si="2"/>
        <v>2335394.574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7662</v>
      </c>
      <c r="F9" s="79">
        <v>6163</v>
      </c>
      <c r="G9" s="79">
        <v>729</v>
      </c>
      <c r="H9" s="80">
        <v>4820</v>
      </c>
      <c r="I9" s="79">
        <v>4767</v>
      </c>
      <c r="J9" s="81">
        <v>266</v>
      </c>
      <c r="K9" s="79">
        <v>3475</v>
      </c>
      <c r="L9" s="79">
        <v>3958</v>
      </c>
      <c r="M9" s="79">
        <v>4358.3710000000001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43951</v>
      </c>
      <c r="F10" s="86">
        <v>1566</v>
      </c>
      <c r="G10" s="86">
        <v>1132</v>
      </c>
      <c r="H10" s="87">
        <v>1756</v>
      </c>
      <c r="I10" s="86">
        <v>1519</v>
      </c>
      <c r="J10" s="88">
        <v>1756</v>
      </c>
      <c r="K10" s="86">
        <v>2193</v>
      </c>
      <c r="L10" s="86">
        <v>2220</v>
      </c>
      <c r="M10" s="86">
        <v>2308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59842</v>
      </c>
      <c r="F11" s="86">
        <v>84680</v>
      </c>
      <c r="G11" s="86">
        <v>3234</v>
      </c>
      <c r="H11" s="87">
        <v>48457</v>
      </c>
      <c r="I11" s="86">
        <v>48107</v>
      </c>
      <c r="J11" s="88">
        <v>19230</v>
      </c>
      <c r="K11" s="86">
        <v>65910</v>
      </c>
      <c r="L11" s="86">
        <v>68058</v>
      </c>
      <c r="M11" s="86">
        <v>71642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9849</v>
      </c>
      <c r="G12" s="86">
        <v>10286</v>
      </c>
      <c r="H12" s="87">
        <v>13645</v>
      </c>
      <c r="I12" s="86">
        <v>13645</v>
      </c>
      <c r="J12" s="88">
        <v>13645</v>
      </c>
      <c r="K12" s="86">
        <v>14052</v>
      </c>
      <c r="L12" s="86">
        <v>14131</v>
      </c>
      <c r="M12" s="86">
        <v>14880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55734</v>
      </c>
      <c r="F13" s="86">
        <v>89427</v>
      </c>
      <c r="G13" s="86">
        <v>90640</v>
      </c>
      <c r="H13" s="87">
        <v>40850</v>
      </c>
      <c r="I13" s="86">
        <v>40850</v>
      </c>
      <c r="J13" s="88">
        <v>40850</v>
      </c>
      <c r="K13" s="86">
        <v>24079</v>
      </c>
      <c r="L13" s="86">
        <v>16312</v>
      </c>
      <c r="M13" s="86">
        <v>17177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20908</v>
      </c>
      <c r="F14" s="86">
        <v>23614</v>
      </c>
      <c r="G14" s="86">
        <v>28565</v>
      </c>
      <c r="H14" s="87">
        <v>11631</v>
      </c>
      <c r="I14" s="86">
        <v>9928</v>
      </c>
      <c r="J14" s="88">
        <v>16007</v>
      </c>
      <c r="K14" s="86">
        <v>13541</v>
      </c>
      <c r="L14" s="86">
        <v>14242</v>
      </c>
      <c r="M14" s="86">
        <v>15019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34616</v>
      </c>
      <c r="F15" s="86">
        <v>35939</v>
      </c>
      <c r="G15" s="86">
        <v>30441</v>
      </c>
      <c r="H15" s="87">
        <v>18481</v>
      </c>
      <c r="I15" s="86">
        <v>18381</v>
      </c>
      <c r="J15" s="88">
        <v>28526</v>
      </c>
      <c r="K15" s="86">
        <v>25040</v>
      </c>
      <c r="L15" s="86">
        <v>25836</v>
      </c>
      <c r="M15" s="86">
        <v>27114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16692</v>
      </c>
      <c r="F16" s="86">
        <v>8147</v>
      </c>
      <c r="G16" s="86">
        <v>48004</v>
      </c>
      <c r="H16" s="87">
        <v>26729</v>
      </c>
      <c r="I16" s="86">
        <v>25689</v>
      </c>
      <c r="J16" s="88">
        <v>26675</v>
      </c>
      <c r="K16" s="86">
        <v>45021</v>
      </c>
      <c r="L16" s="86">
        <v>47326</v>
      </c>
      <c r="M16" s="86">
        <v>49763.777000000002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47377</v>
      </c>
      <c r="F17" s="86">
        <v>41590</v>
      </c>
      <c r="G17" s="86">
        <v>40835</v>
      </c>
      <c r="H17" s="87">
        <v>35087</v>
      </c>
      <c r="I17" s="86">
        <v>32523</v>
      </c>
      <c r="J17" s="88">
        <v>33987</v>
      </c>
      <c r="K17" s="86">
        <v>35919</v>
      </c>
      <c r="L17" s="86">
        <v>34068</v>
      </c>
      <c r="M17" s="86">
        <v>35876.92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877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44296</v>
      </c>
      <c r="F22" s="86">
        <v>11274</v>
      </c>
      <c r="G22" s="86">
        <v>38161</v>
      </c>
      <c r="H22" s="87">
        <v>58082</v>
      </c>
      <c r="I22" s="86">
        <v>57941</v>
      </c>
      <c r="J22" s="88">
        <v>57774</v>
      </c>
      <c r="K22" s="86">
        <v>67728</v>
      </c>
      <c r="L22" s="86">
        <v>76174</v>
      </c>
      <c r="M22" s="86">
        <v>80573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149762</v>
      </c>
      <c r="F23" s="86">
        <v>813514</v>
      </c>
      <c r="G23" s="86">
        <v>893043</v>
      </c>
      <c r="H23" s="87">
        <v>789514</v>
      </c>
      <c r="I23" s="86">
        <v>789464</v>
      </c>
      <c r="J23" s="88">
        <v>786350</v>
      </c>
      <c r="K23" s="86">
        <v>915778</v>
      </c>
      <c r="L23" s="86">
        <v>879527</v>
      </c>
      <c r="M23" s="86">
        <v>945545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40</v>
      </c>
      <c r="I24" s="86">
        <v>40</v>
      </c>
      <c r="J24" s="88">
        <v>40</v>
      </c>
      <c r="K24" s="86">
        <v>2</v>
      </c>
      <c r="L24" s="86">
        <v>2</v>
      </c>
      <c r="M24" s="86">
        <v>2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11775</v>
      </c>
      <c r="F25" s="86">
        <v>10436</v>
      </c>
      <c r="G25" s="86">
        <v>17676</v>
      </c>
      <c r="H25" s="87">
        <v>13346</v>
      </c>
      <c r="I25" s="86">
        <v>13346</v>
      </c>
      <c r="J25" s="88">
        <v>14933</v>
      </c>
      <c r="K25" s="86">
        <v>17011</v>
      </c>
      <c r="L25" s="86">
        <v>17793</v>
      </c>
      <c r="M25" s="86">
        <v>18736.636999999999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-150</v>
      </c>
      <c r="J27" s="88">
        <v>56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563383</v>
      </c>
      <c r="F29" s="86">
        <v>71</v>
      </c>
      <c r="G29" s="86">
        <v>5198</v>
      </c>
      <c r="H29" s="87">
        <v>139</v>
      </c>
      <c r="I29" s="86">
        <v>139</v>
      </c>
      <c r="J29" s="88">
        <v>139</v>
      </c>
      <c r="K29" s="86">
        <v>149</v>
      </c>
      <c r="L29" s="86">
        <v>156</v>
      </c>
      <c r="M29" s="86">
        <v>164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5677</v>
      </c>
      <c r="F30" s="86">
        <v>6646</v>
      </c>
      <c r="G30" s="86">
        <v>7419</v>
      </c>
      <c r="H30" s="87">
        <v>34</v>
      </c>
      <c r="I30" s="86">
        <v>24</v>
      </c>
      <c r="J30" s="88">
        <v>34</v>
      </c>
      <c r="K30" s="86">
        <v>35</v>
      </c>
      <c r="L30" s="86">
        <v>36</v>
      </c>
      <c r="M30" s="86">
        <v>38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678170</v>
      </c>
      <c r="F31" s="86">
        <v>306610</v>
      </c>
      <c r="G31" s="86">
        <v>498868</v>
      </c>
      <c r="H31" s="87">
        <v>665454</v>
      </c>
      <c r="I31" s="86">
        <v>700129</v>
      </c>
      <c r="J31" s="88">
        <v>670111</v>
      </c>
      <c r="K31" s="86">
        <v>530402</v>
      </c>
      <c r="L31" s="86">
        <v>601918</v>
      </c>
      <c r="M31" s="86">
        <v>634132.049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3338</v>
      </c>
      <c r="G32" s="86">
        <v>357</v>
      </c>
      <c r="H32" s="87">
        <v>319</v>
      </c>
      <c r="I32" s="86">
        <v>319</v>
      </c>
      <c r="J32" s="88">
        <v>319</v>
      </c>
      <c r="K32" s="86">
        <v>309</v>
      </c>
      <c r="L32" s="86">
        <v>319</v>
      </c>
      <c r="M32" s="86">
        <v>300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10</v>
      </c>
      <c r="I33" s="86">
        <v>5012</v>
      </c>
      <c r="J33" s="88">
        <v>5002</v>
      </c>
      <c r="K33" s="86">
        <v>9591</v>
      </c>
      <c r="L33" s="86">
        <v>8568</v>
      </c>
      <c r="M33" s="86">
        <v>10247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5</v>
      </c>
      <c r="H36" s="87">
        <v>0</v>
      </c>
      <c r="I36" s="86">
        <v>0</v>
      </c>
      <c r="J36" s="88">
        <v>29372</v>
      </c>
      <c r="K36" s="86">
        <v>2000</v>
      </c>
      <c r="L36" s="86">
        <v>1000</v>
      </c>
      <c r="M36" s="86">
        <v>2640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17268</v>
      </c>
      <c r="F37" s="86">
        <v>20406</v>
      </c>
      <c r="G37" s="86">
        <v>20105</v>
      </c>
      <c r="H37" s="87">
        <v>27303</v>
      </c>
      <c r="I37" s="86">
        <v>25163</v>
      </c>
      <c r="J37" s="88">
        <v>25563</v>
      </c>
      <c r="K37" s="86">
        <v>9895</v>
      </c>
      <c r="L37" s="86">
        <v>10321</v>
      </c>
      <c r="M37" s="86">
        <v>11625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76223</v>
      </c>
      <c r="F38" s="86">
        <v>42214</v>
      </c>
      <c r="G38" s="86">
        <v>76353</v>
      </c>
      <c r="H38" s="87">
        <v>81300</v>
      </c>
      <c r="I38" s="86">
        <v>80905</v>
      </c>
      <c r="J38" s="88">
        <v>65966</v>
      </c>
      <c r="K38" s="86">
        <v>80228</v>
      </c>
      <c r="L38" s="86">
        <v>84706</v>
      </c>
      <c r="M38" s="86">
        <v>88169.274000000005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20701</v>
      </c>
      <c r="F39" s="86">
        <v>31266</v>
      </c>
      <c r="G39" s="86">
        <v>27134</v>
      </c>
      <c r="H39" s="87">
        <v>23824</v>
      </c>
      <c r="I39" s="86">
        <v>24294</v>
      </c>
      <c r="J39" s="88">
        <v>23824</v>
      </c>
      <c r="K39" s="86">
        <v>27253</v>
      </c>
      <c r="L39" s="86">
        <v>29068</v>
      </c>
      <c r="M39" s="86">
        <v>30686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10728</v>
      </c>
      <c r="F40" s="86">
        <v>837</v>
      </c>
      <c r="G40" s="86">
        <v>14207</v>
      </c>
      <c r="H40" s="87">
        <v>91557</v>
      </c>
      <c r="I40" s="86">
        <v>129567</v>
      </c>
      <c r="J40" s="88">
        <v>148440</v>
      </c>
      <c r="K40" s="86">
        <v>67321</v>
      </c>
      <c r="L40" s="86">
        <v>80545</v>
      </c>
      <c r="M40" s="86">
        <v>31889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84878</v>
      </c>
      <c r="F41" s="86">
        <v>108146</v>
      </c>
      <c r="G41" s="86">
        <v>104675</v>
      </c>
      <c r="H41" s="87">
        <v>142710</v>
      </c>
      <c r="I41" s="86">
        <v>142050</v>
      </c>
      <c r="J41" s="88">
        <v>142710</v>
      </c>
      <c r="K41" s="86">
        <v>152995</v>
      </c>
      <c r="L41" s="86">
        <v>161103</v>
      </c>
      <c r="M41" s="86">
        <v>169641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139875</v>
      </c>
      <c r="F42" s="86">
        <v>123810</v>
      </c>
      <c r="G42" s="86">
        <v>63732</v>
      </c>
      <c r="H42" s="87">
        <v>70886</v>
      </c>
      <c r="I42" s="86">
        <v>68060</v>
      </c>
      <c r="J42" s="88">
        <v>73656</v>
      </c>
      <c r="K42" s="86">
        <v>59344</v>
      </c>
      <c r="L42" s="86">
        <v>61540</v>
      </c>
      <c r="M42" s="86">
        <v>63497.546000000002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1084</v>
      </c>
      <c r="F43" s="86">
        <v>360</v>
      </c>
      <c r="G43" s="86">
        <v>306</v>
      </c>
      <c r="H43" s="87">
        <v>405</v>
      </c>
      <c r="I43" s="86">
        <v>405</v>
      </c>
      <c r="J43" s="88">
        <v>495</v>
      </c>
      <c r="K43" s="86">
        <v>605</v>
      </c>
      <c r="L43" s="86">
        <v>705</v>
      </c>
      <c r="M43" s="86">
        <v>805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2195</v>
      </c>
      <c r="F44" s="86">
        <v>6197</v>
      </c>
      <c r="G44" s="86">
        <v>85489</v>
      </c>
      <c r="H44" s="87">
        <v>409</v>
      </c>
      <c r="I44" s="86">
        <v>849</v>
      </c>
      <c r="J44" s="88">
        <v>6990</v>
      </c>
      <c r="K44" s="86">
        <v>3845</v>
      </c>
      <c r="L44" s="86">
        <v>5205</v>
      </c>
      <c r="M44" s="86">
        <v>4956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7542</v>
      </c>
      <c r="F45" s="86">
        <v>3921</v>
      </c>
      <c r="G45" s="86">
        <v>2855</v>
      </c>
      <c r="H45" s="87">
        <v>5506</v>
      </c>
      <c r="I45" s="86">
        <v>5486</v>
      </c>
      <c r="J45" s="88">
        <v>5736</v>
      </c>
      <c r="K45" s="86">
        <v>3280</v>
      </c>
      <c r="L45" s="86">
        <v>3425</v>
      </c>
      <c r="M45" s="86">
        <v>3609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190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1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1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1120051</v>
      </c>
      <c r="F51" s="72">
        <f t="shared" ref="F51:M51" si="4">F52+F59+F62+F63+F64+F72+F73</f>
        <v>848599</v>
      </c>
      <c r="G51" s="72">
        <f t="shared" si="4"/>
        <v>989515</v>
      </c>
      <c r="H51" s="73">
        <f t="shared" si="4"/>
        <v>1058416</v>
      </c>
      <c r="I51" s="72">
        <f t="shared" si="4"/>
        <v>1056814</v>
      </c>
      <c r="J51" s="74">
        <f t="shared" si="4"/>
        <v>1064273</v>
      </c>
      <c r="K51" s="72">
        <f t="shared" si="4"/>
        <v>1269011</v>
      </c>
      <c r="L51" s="72">
        <f t="shared" si="4"/>
        <v>1451664</v>
      </c>
      <c r="M51" s="72">
        <f t="shared" si="4"/>
        <v>1519055.1069999998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242</v>
      </c>
      <c r="F52" s="79">
        <f t="shared" ref="F52:M52" si="5">F53+F56</f>
        <v>267</v>
      </c>
      <c r="G52" s="79">
        <f t="shared" si="5"/>
        <v>221</v>
      </c>
      <c r="H52" s="80">
        <f t="shared" si="5"/>
        <v>369</v>
      </c>
      <c r="I52" s="79">
        <f t="shared" si="5"/>
        <v>269</v>
      </c>
      <c r="J52" s="81">
        <f t="shared" si="5"/>
        <v>269</v>
      </c>
      <c r="K52" s="79">
        <f t="shared" si="5"/>
        <v>380</v>
      </c>
      <c r="L52" s="79">
        <f t="shared" si="5"/>
        <v>380</v>
      </c>
      <c r="M52" s="79">
        <f t="shared" si="5"/>
        <v>401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100">
        <f>SUM(E57:E58)</f>
        <v>242</v>
      </c>
      <c r="F56" s="100">
        <f t="shared" ref="F56:M56" si="7">SUM(F57:F58)</f>
        <v>267</v>
      </c>
      <c r="G56" s="100">
        <f t="shared" si="7"/>
        <v>221</v>
      </c>
      <c r="H56" s="101">
        <f t="shared" si="7"/>
        <v>369</v>
      </c>
      <c r="I56" s="100">
        <f t="shared" si="7"/>
        <v>269</v>
      </c>
      <c r="J56" s="102">
        <f t="shared" si="7"/>
        <v>269</v>
      </c>
      <c r="K56" s="100">
        <f t="shared" si="7"/>
        <v>380</v>
      </c>
      <c r="L56" s="100">
        <f t="shared" si="7"/>
        <v>380</v>
      </c>
      <c r="M56" s="100">
        <f t="shared" si="7"/>
        <v>401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242</v>
      </c>
      <c r="F58" s="93">
        <v>267</v>
      </c>
      <c r="G58" s="93">
        <v>221</v>
      </c>
      <c r="H58" s="94">
        <v>369</v>
      </c>
      <c r="I58" s="93">
        <v>269</v>
      </c>
      <c r="J58" s="95">
        <v>269</v>
      </c>
      <c r="K58" s="93">
        <v>380</v>
      </c>
      <c r="L58" s="93">
        <v>380</v>
      </c>
      <c r="M58" s="93">
        <v>401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13186</v>
      </c>
      <c r="F59" s="100">
        <f t="shared" ref="F59:M59" si="8">SUM(F60:F61)</f>
        <v>0</v>
      </c>
      <c r="G59" s="100">
        <f t="shared" si="8"/>
        <v>13794</v>
      </c>
      <c r="H59" s="101">
        <f t="shared" si="8"/>
        <v>19316</v>
      </c>
      <c r="I59" s="100">
        <f t="shared" si="8"/>
        <v>18409</v>
      </c>
      <c r="J59" s="102">
        <f t="shared" si="8"/>
        <v>18409</v>
      </c>
      <c r="K59" s="100">
        <f t="shared" si="8"/>
        <v>39941</v>
      </c>
      <c r="L59" s="100">
        <f t="shared" si="8"/>
        <v>21461</v>
      </c>
      <c r="M59" s="100">
        <f t="shared" si="8"/>
        <v>22598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13186</v>
      </c>
      <c r="F61" s="93">
        <v>0</v>
      </c>
      <c r="G61" s="93">
        <v>13794</v>
      </c>
      <c r="H61" s="94">
        <v>19316</v>
      </c>
      <c r="I61" s="93">
        <v>18409</v>
      </c>
      <c r="J61" s="95">
        <v>18409</v>
      </c>
      <c r="K61" s="93">
        <v>39941</v>
      </c>
      <c r="L61" s="93">
        <v>21461</v>
      </c>
      <c r="M61" s="93">
        <v>22598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9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1034184</v>
      </c>
      <c r="F72" s="86">
        <v>744488</v>
      </c>
      <c r="G72" s="86">
        <v>825872</v>
      </c>
      <c r="H72" s="87">
        <v>917777</v>
      </c>
      <c r="I72" s="86">
        <v>917182</v>
      </c>
      <c r="J72" s="88">
        <v>923735</v>
      </c>
      <c r="K72" s="86">
        <v>1089973</v>
      </c>
      <c r="L72" s="86">
        <v>1285435</v>
      </c>
      <c r="M72" s="86">
        <v>1341918.45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72439</v>
      </c>
      <c r="F73" s="86">
        <f t="shared" ref="F73:M73" si="12">SUM(F74:F75)</f>
        <v>103844</v>
      </c>
      <c r="G73" s="86">
        <f t="shared" si="12"/>
        <v>149628</v>
      </c>
      <c r="H73" s="87">
        <f t="shared" si="12"/>
        <v>120954</v>
      </c>
      <c r="I73" s="86">
        <f t="shared" si="12"/>
        <v>120954</v>
      </c>
      <c r="J73" s="88">
        <f t="shared" si="12"/>
        <v>121860</v>
      </c>
      <c r="K73" s="86">
        <f t="shared" si="12"/>
        <v>138717</v>
      </c>
      <c r="L73" s="86">
        <f t="shared" si="12"/>
        <v>144388</v>
      </c>
      <c r="M73" s="86">
        <f t="shared" si="12"/>
        <v>154137.65700000001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70792</v>
      </c>
      <c r="F74" s="79">
        <v>94300</v>
      </c>
      <c r="G74" s="79">
        <v>145482</v>
      </c>
      <c r="H74" s="80">
        <v>111991</v>
      </c>
      <c r="I74" s="79">
        <v>111991</v>
      </c>
      <c r="J74" s="81">
        <v>112298</v>
      </c>
      <c r="K74" s="79">
        <v>128106</v>
      </c>
      <c r="L74" s="79">
        <v>133777</v>
      </c>
      <c r="M74" s="79">
        <v>142963.65700000001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1647</v>
      </c>
      <c r="F75" s="93">
        <v>9544</v>
      </c>
      <c r="G75" s="93">
        <v>4146</v>
      </c>
      <c r="H75" s="94">
        <v>8963</v>
      </c>
      <c r="I75" s="93">
        <v>8963</v>
      </c>
      <c r="J75" s="95">
        <v>9562</v>
      </c>
      <c r="K75" s="93">
        <v>10611</v>
      </c>
      <c r="L75" s="93">
        <v>10611</v>
      </c>
      <c r="M75" s="93">
        <v>11174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1073956</v>
      </c>
      <c r="F77" s="72">
        <f t="shared" ref="F77:M77" si="13">F78+F81+F84+F85+F86+F87+F88</f>
        <v>1231638</v>
      </c>
      <c r="G77" s="72">
        <f t="shared" si="13"/>
        <v>568425</v>
      </c>
      <c r="H77" s="73">
        <f t="shared" si="13"/>
        <v>928836</v>
      </c>
      <c r="I77" s="72">
        <f t="shared" si="13"/>
        <v>1070897</v>
      </c>
      <c r="J77" s="74">
        <f t="shared" si="13"/>
        <v>1070897</v>
      </c>
      <c r="K77" s="72">
        <f t="shared" si="13"/>
        <v>1113897</v>
      </c>
      <c r="L77" s="72">
        <f t="shared" si="13"/>
        <v>473808</v>
      </c>
      <c r="M77" s="72">
        <f t="shared" si="13"/>
        <v>40308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1054559</v>
      </c>
      <c r="F78" s="100">
        <f t="shared" ref="F78:M78" si="14">SUM(F79:F80)</f>
        <v>1228187</v>
      </c>
      <c r="G78" s="100">
        <f t="shared" si="14"/>
        <v>564081</v>
      </c>
      <c r="H78" s="101">
        <f t="shared" si="14"/>
        <v>911142</v>
      </c>
      <c r="I78" s="100">
        <f t="shared" si="14"/>
        <v>1046694</v>
      </c>
      <c r="J78" s="102">
        <f t="shared" si="14"/>
        <v>1046694</v>
      </c>
      <c r="K78" s="100">
        <f t="shared" si="14"/>
        <v>1072830</v>
      </c>
      <c r="L78" s="100">
        <f t="shared" si="14"/>
        <v>433681</v>
      </c>
      <c r="M78" s="100">
        <f t="shared" si="14"/>
        <v>1000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1054559</v>
      </c>
      <c r="F79" s="79">
        <v>1228187</v>
      </c>
      <c r="G79" s="79">
        <v>564081</v>
      </c>
      <c r="H79" s="80">
        <v>911142</v>
      </c>
      <c r="I79" s="79">
        <v>1046694</v>
      </c>
      <c r="J79" s="81">
        <v>1046694</v>
      </c>
      <c r="K79" s="79">
        <v>1072830</v>
      </c>
      <c r="L79" s="79">
        <v>433681</v>
      </c>
      <c r="M79" s="79">
        <v>1000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19397</v>
      </c>
      <c r="F81" s="86">
        <f t="shared" ref="F81:M81" si="15">SUM(F82:F83)</f>
        <v>3451</v>
      </c>
      <c r="G81" s="86">
        <f t="shared" si="15"/>
        <v>4344</v>
      </c>
      <c r="H81" s="87">
        <f t="shared" si="15"/>
        <v>17694</v>
      </c>
      <c r="I81" s="86">
        <f t="shared" si="15"/>
        <v>24103</v>
      </c>
      <c r="J81" s="88">
        <f t="shared" si="15"/>
        <v>24103</v>
      </c>
      <c r="K81" s="86">
        <f t="shared" si="15"/>
        <v>39067</v>
      </c>
      <c r="L81" s="86">
        <f t="shared" si="15"/>
        <v>37627</v>
      </c>
      <c r="M81" s="86">
        <f t="shared" si="15"/>
        <v>39308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5547</v>
      </c>
      <c r="F82" s="79">
        <v>0</v>
      </c>
      <c r="G82" s="79">
        <v>422</v>
      </c>
      <c r="H82" s="80">
        <v>0</v>
      </c>
      <c r="I82" s="79">
        <v>0</v>
      </c>
      <c r="J82" s="81">
        <v>0</v>
      </c>
      <c r="K82" s="79">
        <v>14905</v>
      </c>
      <c r="L82" s="79">
        <v>14361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13850</v>
      </c>
      <c r="F83" s="93">
        <v>3451</v>
      </c>
      <c r="G83" s="93">
        <v>3922</v>
      </c>
      <c r="H83" s="94">
        <v>17694</v>
      </c>
      <c r="I83" s="93">
        <v>24103</v>
      </c>
      <c r="J83" s="95">
        <v>24103</v>
      </c>
      <c r="K83" s="93">
        <v>24162</v>
      </c>
      <c r="L83" s="93">
        <v>23266</v>
      </c>
      <c r="M83" s="93">
        <v>39308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100</v>
      </c>
      <c r="J88" s="88">
        <v>100</v>
      </c>
      <c r="K88" s="86">
        <v>2000</v>
      </c>
      <c r="L88" s="86">
        <v>2500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20202227</v>
      </c>
      <c r="F92" s="46">
        <f t="shared" ref="F92:M92" si="16">F4+F51+F77+F90</f>
        <v>21161391</v>
      </c>
      <c r="G92" s="46">
        <f t="shared" si="16"/>
        <v>21923538</v>
      </c>
      <c r="H92" s="47">
        <f t="shared" si="16"/>
        <v>23475305</v>
      </c>
      <c r="I92" s="46">
        <f t="shared" si="16"/>
        <v>23948402</v>
      </c>
      <c r="J92" s="48">
        <f t="shared" si="16"/>
        <v>23965383</v>
      </c>
      <c r="K92" s="46">
        <f t="shared" si="16"/>
        <v>24965895</v>
      </c>
      <c r="L92" s="46">
        <f t="shared" si="16"/>
        <v>25589971</v>
      </c>
      <c r="M92" s="46">
        <f t="shared" si="16"/>
        <v>26349232.638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 t="s">
        <v>30</v>
      </c>
      <c r="D101" s="142" t="s">
        <v>30</v>
      </c>
      <c r="N101" s="142" t="s">
        <v>30</v>
      </c>
      <c r="O101" s="142" t="s">
        <v>30</v>
      </c>
    </row>
    <row r="102" spans="3:15" s="14" customFormat="1" x14ac:dyDescent="0.25">
      <c r="C102" s="142" t="s">
        <v>30</v>
      </c>
      <c r="D102" s="142" t="s">
        <v>30</v>
      </c>
      <c r="N102" s="142" t="s">
        <v>30</v>
      </c>
      <c r="O102" s="142" t="s">
        <v>30</v>
      </c>
    </row>
    <row r="103" spans="3:15" s="14" customFormat="1" x14ac:dyDescent="0.25">
      <c r="C103" s="142" t="s">
        <v>30</v>
      </c>
      <c r="D103" s="142" t="s">
        <v>30</v>
      </c>
      <c r="N103" s="142" t="s">
        <v>30</v>
      </c>
      <c r="O103" s="142" t="s">
        <v>30</v>
      </c>
    </row>
    <row r="104" spans="3:15" s="14" customFormat="1" x14ac:dyDescent="0.25">
      <c r="C104" s="142" t="s">
        <v>30</v>
      </c>
      <c r="D104" s="142" t="s">
        <v>30</v>
      </c>
      <c r="N104" s="142" t="s">
        <v>30</v>
      </c>
      <c r="O104" s="142" t="s">
        <v>30</v>
      </c>
    </row>
    <row r="105" spans="3:15" s="14" customFormat="1" x14ac:dyDescent="0.25">
      <c r="C105" s="142" t="s">
        <v>30</v>
      </c>
      <c r="D105" s="142" t="s">
        <v>30</v>
      </c>
      <c r="N105" s="142" t="s">
        <v>30</v>
      </c>
      <c r="O105" s="142" t="s">
        <v>30</v>
      </c>
    </row>
    <row r="106" spans="3:15" s="14" customFormat="1" x14ac:dyDescent="0.25">
      <c r="C106" s="142" t="s">
        <v>30</v>
      </c>
      <c r="D106" s="142" t="s">
        <v>30</v>
      </c>
      <c r="N106" s="142" t="s">
        <v>30</v>
      </c>
      <c r="O106" s="142" t="s">
        <v>30</v>
      </c>
    </row>
    <row r="107" spans="3:15" s="14" customFormat="1" x14ac:dyDescent="0.25">
      <c r="C107" s="142" t="s">
        <v>30</v>
      </c>
      <c r="D107" s="142" t="s">
        <v>30</v>
      </c>
      <c r="N107" s="142" t="s">
        <v>30</v>
      </c>
      <c r="O107" s="142" t="s">
        <v>30</v>
      </c>
    </row>
    <row r="108" spans="3:15" s="14" customFormat="1" x14ac:dyDescent="0.25">
      <c r="C108" s="142" t="s">
        <v>30</v>
      </c>
      <c r="D108" s="142" t="s">
        <v>30</v>
      </c>
      <c r="N108" s="142" t="s">
        <v>30</v>
      </c>
      <c r="O108" s="142" t="s">
        <v>30</v>
      </c>
    </row>
    <row r="109" spans="3:15" s="14" customFormat="1" x14ac:dyDescent="0.25">
      <c r="C109" s="142" t="s">
        <v>30</v>
      </c>
      <c r="D109" s="142" t="s">
        <v>30</v>
      </c>
      <c r="N109" s="142" t="s">
        <v>30</v>
      </c>
      <c r="O109" s="142" t="s">
        <v>30</v>
      </c>
    </row>
    <row r="110" spans="3:15" s="14" customFormat="1" x14ac:dyDescent="0.25">
      <c r="C110" s="142" t="s">
        <v>30</v>
      </c>
      <c r="D110" s="142" t="s">
        <v>30</v>
      </c>
      <c r="N110" s="142" t="s">
        <v>30</v>
      </c>
      <c r="O110" s="142" t="s">
        <v>30</v>
      </c>
    </row>
    <row r="111" spans="3:15" s="14" customFormat="1" x14ac:dyDescent="0.25">
      <c r="C111" s="142" t="s">
        <v>30</v>
      </c>
      <c r="D111" s="142" t="s">
        <v>30</v>
      </c>
      <c r="N111" s="142" t="s">
        <v>30</v>
      </c>
      <c r="O111" s="142" t="s">
        <v>30</v>
      </c>
    </row>
    <row r="112" spans="3:15" s="14" customFormat="1" x14ac:dyDescent="0.25">
      <c r="C112" s="142" t="s">
        <v>30</v>
      </c>
      <c r="D112" s="142" t="s">
        <v>30</v>
      </c>
      <c r="N112" s="142" t="s">
        <v>30</v>
      </c>
      <c r="O112" s="142" t="s">
        <v>30</v>
      </c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4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124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133</v>
      </c>
      <c r="F3" s="17" t="s">
        <v>134</v>
      </c>
      <c r="G3" s="17" t="s">
        <v>135</v>
      </c>
      <c r="H3" s="173" t="s">
        <v>136</v>
      </c>
      <c r="I3" s="174"/>
      <c r="J3" s="175"/>
      <c r="K3" s="17" t="s">
        <v>137</v>
      </c>
      <c r="L3" s="17" t="s">
        <v>138</v>
      </c>
      <c r="M3" s="17" t="s">
        <v>139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1171310</v>
      </c>
      <c r="F4" s="72">
        <f t="shared" ref="F4:M4" si="0">F5+F8+F47</f>
        <v>1290913</v>
      </c>
      <c r="G4" s="72">
        <f t="shared" si="0"/>
        <v>1321010</v>
      </c>
      <c r="H4" s="73">
        <f t="shared" si="0"/>
        <v>1295217</v>
      </c>
      <c r="I4" s="72">
        <f t="shared" si="0"/>
        <v>1299210</v>
      </c>
      <c r="J4" s="74">
        <f t="shared" si="0"/>
        <v>1320742</v>
      </c>
      <c r="K4" s="72">
        <f t="shared" si="0"/>
        <v>1422967</v>
      </c>
      <c r="L4" s="72">
        <f t="shared" si="0"/>
        <v>1483403</v>
      </c>
      <c r="M4" s="72">
        <f t="shared" si="0"/>
        <v>1561794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957635</v>
      </c>
      <c r="F5" s="100">
        <f t="shared" ref="F5:M5" si="1">SUM(F6:F7)</f>
        <v>1034248</v>
      </c>
      <c r="G5" s="100">
        <f t="shared" si="1"/>
        <v>1050936</v>
      </c>
      <c r="H5" s="101">
        <f t="shared" si="1"/>
        <v>1119788</v>
      </c>
      <c r="I5" s="100">
        <f t="shared" si="1"/>
        <v>1123636</v>
      </c>
      <c r="J5" s="102">
        <f t="shared" si="1"/>
        <v>1115143</v>
      </c>
      <c r="K5" s="100">
        <f t="shared" si="1"/>
        <v>1199115</v>
      </c>
      <c r="L5" s="100">
        <f t="shared" si="1"/>
        <v>1256090</v>
      </c>
      <c r="M5" s="100">
        <f t="shared" si="1"/>
        <v>1322754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838161</v>
      </c>
      <c r="F6" s="79">
        <v>899738</v>
      </c>
      <c r="G6" s="79">
        <v>914327</v>
      </c>
      <c r="H6" s="80">
        <v>988614</v>
      </c>
      <c r="I6" s="79">
        <v>988230</v>
      </c>
      <c r="J6" s="81">
        <v>971517</v>
      </c>
      <c r="K6" s="79">
        <v>1024850</v>
      </c>
      <c r="L6" s="79">
        <v>1070247</v>
      </c>
      <c r="M6" s="79">
        <v>1127046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119474</v>
      </c>
      <c r="F7" s="93">
        <v>134510</v>
      </c>
      <c r="G7" s="93">
        <v>136609</v>
      </c>
      <c r="H7" s="94">
        <v>131174</v>
      </c>
      <c r="I7" s="93">
        <v>135406</v>
      </c>
      <c r="J7" s="95">
        <v>143626</v>
      </c>
      <c r="K7" s="93">
        <v>174265</v>
      </c>
      <c r="L7" s="93">
        <v>185843</v>
      </c>
      <c r="M7" s="93">
        <v>195708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213675</v>
      </c>
      <c r="F8" s="100">
        <f t="shared" ref="F8:M8" si="2">SUM(F9:F46)</f>
        <v>256665</v>
      </c>
      <c r="G8" s="100">
        <f t="shared" si="2"/>
        <v>270074</v>
      </c>
      <c r="H8" s="101">
        <f t="shared" si="2"/>
        <v>175429</v>
      </c>
      <c r="I8" s="100">
        <f t="shared" si="2"/>
        <v>175574</v>
      </c>
      <c r="J8" s="102">
        <f t="shared" si="2"/>
        <v>205599</v>
      </c>
      <c r="K8" s="100">
        <f t="shared" si="2"/>
        <v>223852</v>
      </c>
      <c r="L8" s="100">
        <f t="shared" si="2"/>
        <v>227313</v>
      </c>
      <c r="M8" s="100">
        <f t="shared" si="2"/>
        <v>239040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4961</v>
      </c>
      <c r="F9" s="79">
        <v>6055</v>
      </c>
      <c r="G9" s="79">
        <v>314</v>
      </c>
      <c r="H9" s="80">
        <v>4660</v>
      </c>
      <c r="I9" s="79">
        <v>4640</v>
      </c>
      <c r="J9" s="81">
        <v>106</v>
      </c>
      <c r="K9" s="79">
        <v>2953</v>
      </c>
      <c r="L9" s="79">
        <v>3374</v>
      </c>
      <c r="M9" s="79">
        <v>3658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1561</v>
      </c>
      <c r="F10" s="86">
        <v>277</v>
      </c>
      <c r="G10" s="86">
        <v>742</v>
      </c>
      <c r="H10" s="87">
        <v>468</v>
      </c>
      <c r="I10" s="86">
        <v>461</v>
      </c>
      <c r="J10" s="88">
        <v>468</v>
      </c>
      <c r="K10" s="86">
        <v>492</v>
      </c>
      <c r="L10" s="86">
        <v>514</v>
      </c>
      <c r="M10" s="86">
        <v>541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5178</v>
      </c>
      <c r="F11" s="86">
        <v>549</v>
      </c>
      <c r="G11" s="86">
        <v>5</v>
      </c>
      <c r="H11" s="87">
        <v>907</v>
      </c>
      <c r="I11" s="86">
        <v>1117</v>
      </c>
      <c r="J11" s="88">
        <v>1052</v>
      </c>
      <c r="K11" s="86">
        <v>5952</v>
      </c>
      <c r="L11" s="86">
        <v>995</v>
      </c>
      <c r="M11" s="86">
        <v>1048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5577</v>
      </c>
      <c r="G12" s="86">
        <v>10286</v>
      </c>
      <c r="H12" s="87">
        <v>13645</v>
      </c>
      <c r="I12" s="86">
        <v>13645</v>
      </c>
      <c r="J12" s="88">
        <v>13645</v>
      </c>
      <c r="K12" s="86">
        <v>14052</v>
      </c>
      <c r="L12" s="86">
        <v>14131</v>
      </c>
      <c r="M12" s="86">
        <v>14880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4123</v>
      </c>
      <c r="F13" s="86">
        <v>26399</v>
      </c>
      <c r="G13" s="86">
        <v>60594</v>
      </c>
      <c r="H13" s="87">
        <v>10000</v>
      </c>
      <c r="I13" s="86">
        <v>10000</v>
      </c>
      <c r="J13" s="88">
        <v>10000</v>
      </c>
      <c r="K13" s="86">
        <v>10000</v>
      </c>
      <c r="L13" s="86">
        <v>6570</v>
      </c>
      <c r="M13" s="86">
        <v>6918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3700</v>
      </c>
      <c r="F14" s="86">
        <v>4077</v>
      </c>
      <c r="G14" s="86">
        <v>574</v>
      </c>
      <c r="H14" s="87">
        <v>2887</v>
      </c>
      <c r="I14" s="86">
        <v>2887</v>
      </c>
      <c r="J14" s="88">
        <v>2481</v>
      </c>
      <c r="K14" s="86">
        <v>3666</v>
      </c>
      <c r="L14" s="86">
        <v>3859</v>
      </c>
      <c r="M14" s="86">
        <v>4063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31895</v>
      </c>
      <c r="F15" s="86">
        <v>35616</v>
      </c>
      <c r="G15" s="86">
        <v>30039</v>
      </c>
      <c r="H15" s="87">
        <v>17734</v>
      </c>
      <c r="I15" s="86">
        <v>17734</v>
      </c>
      <c r="J15" s="88">
        <v>27779</v>
      </c>
      <c r="K15" s="86">
        <v>22321</v>
      </c>
      <c r="L15" s="86">
        <v>23448</v>
      </c>
      <c r="M15" s="86">
        <v>24691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834</v>
      </c>
      <c r="F16" s="86">
        <v>7023</v>
      </c>
      <c r="G16" s="86">
        <v>46137</v>
      </c>
      <c r="H16" s="87">
        <v>21906</v>
      </c>
      <c r="I16" s="86">
        <v>20866</v>
      </c>
      <c r="J16" s="88">
        <v>21906</v>
      </c>
      <c r="K16" s="86">
        <v>39960</v>
      </c>
      <c r="L16" s="86">
        <v>42035</v>
      </c>
      <c r="M16" s="86">
        <v>44263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3155</v>
      </c>
      <c r="F17" s="86">
        <v>9597</v>
      </c>
      <c r="G17" s="86">
        <v>3023</v>
      </c>
      <c r="H17" s="87">
        <v>1358</v>
      </c>
      <c r="I17" s="86">
        <v>1208</v>
      </c>
      <c r="J17" s="88">
        <v>1358</v>
      </c>
      <c r="K17" s="86">
        <v>1456</v>
      </c>
      <c r="L17" s="86">
        <v>1514</v>
      </c>
      <c r="M17" s="86">
        <v>1594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877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21029</v>
      </c>
      <c r="F22" s="86">
        <v>3653</v>
      </c>
      <c r="G22" s="86">
        <v>1240</v>
      </c>
      <c r="H22" s="87">
        <v>1913</v>
      </c>
      <c r="I22" s="86">
        <v>1952</v>
      </c>
      <c r="J22" s="88">
        <v>1605</v>
      </c>
      <c r="K22" s="86">
        <v>1984</v>
      </c>
      <c r="L22" s="86">
        <v>2075</v>
      </c>
      <c r="M22" s="86">
        <v>2185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1170</v>
      </c>
      <c r="F23" s="86">
        <v>13981</v>
      </c>
      <c r="G23" s="86">
        <v>8742</v>
      </c>
      <c r="H23" s="87">
        <v>18390</v>
      </c>
      <c r="I23" s="86">
        <v>18390</v>
      </c>
      <c r="J23" s="88">
        <v>15226</v>
      </c>
      <c r="K23" s="86">
        <v>19460</v>
      </c>
      <c r="L23" s="86">
        <v>20355</v>
      </c>
      <c r="M23" s="86">
        <v>21433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40</v>
      </c>
      <c r="I24" s="86">
        <v>40</v>
      </c>
      <c r="J24" s="88">
        <v>40</v>
      </c>
      <c r="K24" s="86">
        <v>2</v>
      </c>
      <c r="L24" s="86">
        <v>2</v>
      </c>
      <c r="M24" s="86">
        <v>2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10584</v>
      </c>
      <c r="F25" s="86">
        <v>10436</v>
      </c>
      <c r="G25" s="86">
        <v>17676</v>
      </c>
      <c r="H25" s="87">
        <v>12270</v>
      </c>
      <c r="I25" s="86">
        <v>12270</v>
      </c>
      <c r="J25" s="88">
        <v>14111</v>
      </c>
      <c r="K25" s="86">
        <v>16034</v>
      </c>
      <c r="L25" s="86">
        <v>16771</v>
      </c>
      <c r="M25" s="86">
        <v>17660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56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195</v>
      </c>
      <c r="F29" s="86">
        <v>71</v>
      </c>
      <c r="G29" s="86">
        <v>0</v>
      </c>
      <c r="H29" s="87">
        <v>139</v>
      </c>
      <c r="I29" s="86">
        <v>139</v>
      </c>
      <c r="J29" s="88">
        <v>139</v>
      </c>
      <c r="K29" s="86">
        <v>149</v>
      </c>
      <c r="L29" s="86">
        <v>156</v>
      </c>
      <c r="M29" s="86">
        <v>164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6</v>
      </c>
      <c r="F30" s="86">
        <v>-6</v>
      </c>
      <c r="G30" s="86">
        <v>0</v>
      </c>
      <c r="H30" s="87">
        <v>34</v>
      </c>
      <c r="I30" s="86">
        <v>34</v>
      </c>
      <c r="J30" s="88">
        <v>34</v>
      </c>
      <c r="K30" s="86">
        <v>35</v>
      </c>
      <c r="L30" s="86">
        <v>36</v>
      </c>
      <c r="M30" s="86">
        <v>38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5</v>
      </c>
      <c r="F31" s="86">
        <v>490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5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1172</v>
      </c>
      <c r="F37" s="86">
        <v>1738</v>
      </c>
      <c r="G37" s="86">
        <v>658</v>
      </c>
      <c r="H37" s="87">
        <v>2103</v>
      </c>
      <c r="I37" s="86">
        <v>2103</v>
      </c>
      <c r="J37" s="88">
        <v>2103</v>
      </c>
      <c r="K37" s="86">
        <v>2209</v>
      </c>
      <c r="L37" s="86">
        <v>2310</v>
      </c>
      <c r="M37" s="86">
        <v>2432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16816</v>
      </c>
      <c r="F38" s="86">
        <v>17689</v>
      </c>
      <c r="G38" s="86">
        <v>6555</v>
      </c>
      <c r="H38" s="87">
        <v>10225</v>
      </c>
      <c r="I38" s="86">
        <v>10225</v>
      </c>
      <c r="J38" s="88">
        <v>9254</v>
      </c>
      <c r="K38" s="86">
        <v>10787</v>
      </c>
      <c r="L38" s="86">
        <v>11282</v>
      </c>
      <c r="M38" s="86">
        <v>11881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20512</v>
      </c>
      <c r="F39" s="86">
        <v>26330</v>
      </c>
      <c r="G39" s="86">
        <v>27134</v>
      </c>
      <c r="H39" s="87">
        <v>23764</v>
      </c>
      <c r="I39" s="86">
        <v>24240</v>
      </c>
      <c r="J39" s="88">
        <v>23764</v>
      </c>
      <c r="K39" s="86">
        <v>25190</v>
      </c>
      <c r="L39" s="86">
        <v>26702</v>
      </c>
      <c r="M39" s="86">
        <v>28117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6791</v>
      </c>
      <c r="F40" s="86">
        <v>686</v>
      </c>
      <c r="G40" s="86">
        <v>6095</v>
      </c>
      <c r="H40" s="87">
        <v>8771</v>
      </c>
      <c r="I40" s="86">
        <v>8654</v>
      </c>
      <c r="J40" s="88">
        <v>8771</v>
      </c>
      <c r="K40" s="86">
        <v>19932</v>
      </c>
      <c r="L40" s="86">
        <v>23645</v>
      </c>
      <c r="M40" s="86">
        <v>24473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77344</v>
      </c>
      <c r="F42" s="86">
        <v>80196</v>
      </c>
      <c r="G42" s="86">
        <v>42455</v>
      </c>
      <c r="H42" s="87">
        <v>23794</v>
      </c>
      <c r="I42" s="86">
        <v>24098</v>
      </c>
      <c r="J42" s="88">
        <v>45198</v>
      </c>
      <c r="K42" s="86">
        <v>26774</v>
      </c>
      <c r="L42" s="86">
        <v>27074</v>
      </c>
      <c r="M42" s="86">
        <v>28509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433</v>
      </c>
      <c r="F43" s="86">
        <v>110</v>
      </c>
      <c r="G43" s="86">
        <v>59</v>
      </c>
      <c r="H43" s="87">
        <v>0</v>
      </c>
      <c r="I43" s="86">
        <v>0</v>
      </c>
      <c r="J43" s="88">
        <v>90</v>
      </c>
      <c r="K43" s="86">
        <v>0</v>
      </c>
      <c r="L43" s="86">
        <v>0</v>
      </c>
      <c r="M43" s="86">
        <v>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2096</v>
      </c>
      <c r="F44" s="86">
        <v>4959</v>
      </c>
      <c r="G44" s="86">
        <v>6600</v>
      </c>
      <c r="H44" s="87">
        <v>153</v>
      </c>
      <c r="I44" s="86">
        <v>603</v>
      </c>
      <c r="J44" s="88">
        <v>6144</v>
      </c>
      <c r="K44" s="86">
        <v>163</v>
      </c>
      <c r="L44" s="86">
        <v>170</v>
      </c>
      <c r="M44" s="86">
        <v>179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115</v>
      </c>
      <c r="F45" s="86">
        <v>1162</v>
      </c>
      <c r="G45" s="86">
        <v>119</v>
      </c>
      <c r="H45" s="87">
        <v>268</v>
      </c>
      <c r="I45" s="86">
        <v>268</v>
      </c>
      <c r="J45" s="88">
        <v>269</v>
      </c>
      <c r="K45" s="86">
        <v>281</v>
      </c>
      <c r="L45" s="86">
        <v>295</v>
      </c>
      <c r="M45" s="86">
        <v>311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145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27616</v>
      </c>
      <c r="F51" s="72">
        <f t="shared" ref="F51:M51" si="4">F52+F59+F62+F63+F64+F72+F73</f>
        <v>21257</v>
      </c>
      <c r="G51" s="72">
        <f t="shared" si="4"/>
        <v>32412</v>
      </c>
      <c r="H51" s="73">
        <f t="shared" si="4"/>
        <v>34425</v>
      </c>
      <c r="I51" s="72">
        <f t="shared" si="4"/>
        <v>34325</v>
      </c>
      <c r="J51" s="74">
        <f t="shared" si="4"/>
        <v>34325</v>
      </c>
      <c r="K51" s="72">
        <f t="shared" si="4"/>
        <v>41299</v>
      </c>
      <c r="L51" s="72">
        <f t="shared" si="4"/>
        <v>42389</v>
      </c>
      <c r="M51" s="72">
        <f t="shared" si="4"/>
        <v>44637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242</v>
      </c>
      <c r="F52" s="79">
        <f t="shared" ref="F52:M52" si="5">F53+F56</f>
        <v>267</v>
      </c>
      <c r="G52" s="79">
        <f t="shared" si="5"/>
        <v>221</v>
      </c>
      <c r="H52" s="80">
        <f t="shared" si="5"/>
        <v>369</v>
      </c>
      <c r="I52" s="79">
        <f t="shared" si="5"/>
        <v>269</v>
      </c>
      <c r="J52" s="81">
        <f t="shared" si="5"/>
        <v>269</v>
      </c>
      <c r="K52" s="79">
        <f t="shared" si="5"/>
        <v>380</v>
      </c>
      <c r="L52" s="79">
        <f t="shared" si="5"/>
        <v>380</v>
      </c>
      <c r="M52" s="79">
        <f t="shared" si="5"/>
        <v>401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242</v>
      </c>
      <c r="F56" s="93">
        <f t="shared" ref="F56:M56" si="7">SUM(F57:F58)</f>
        <v>267</v>
      </c>
      <c r="G56" s="93">
        <f t="shared" si="7"/>
        <v>221</v>
      </c>
      <c r="H56" s="94">
        <f t="shared" si="7"/>
        <v>369</v>
      </c>
      <c r="I56" s="93">
        <f t="shared" si="7"/>
        <v>269</v>
      </c>
      <c r="J56" s="95">
        <f t="shared" si="7"/>
        <v>269</v>
      </c>
      <c r="K56" s="93">
        <f t="shared" si="7"/>
        <v>380</v>
      </c>
      <c r="L56" s="93">
        <f t="shared" si="7"/>
        <v>380</v>
      </c>
      <c r="M56" s="93">
        <f t="shared" si="7"/>
        <v>401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242</v>
      </c>
      <c r="F58" s="93">
        <v>267</v>
      </c>
      <c r="G58" s="93">
        <v>221</v>
      </c>
      <c r="H58" s="94">
        <v>369</v>
      </c>
      <c r="I58" s="93">
        <v>269</v>
      </c>
      <c r="J58" s="95">
        <v>269</v>
      </c>
      <c r="K58" s="93">
        <v>380</v>
      </c>
      <c r="L58" s="93">
        <v>380</v>
      </c>
      <c r="M58" s="93">
        <v>401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16828</v>
      </c>
      <c r="F72" s="86">
        <v>3621</v>
      </c>
      <c r="G72" s="86">
        <v>2636</v>
      </c>
      <c r="H72" s="87">
        <v>10707</v>
      </c>
      <c r="I72" s="86">
        <v>10707</v>
      </c>
      <c r="J72" s="88">
        <v>10707</v>
      </c>
      <c r="K72" s="86">
        <v>11518</v>
      </c>
      <c r="L72" s="86">
        <v>12420</v>
      </c>
      <c r="M72" s="86">
        <v>13078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10546</v>
      </c>
      <c r="F73" s="86">
        <f t="shared" ref="F73:M73" si="12">SUM(F74:F75)</f>
        <v>17369</v>
      </c>
      <c r="G73" s="86">
        <f t="shared" si="12"/>
        <v>29555</v>
      </c>
      <c r="H73" s="87">
        <f t="shared" si="12"/>
        <v>23349</v>
      </c>
      <c r="I73" s="86">
        <f t="shared" si="12"/>
        <v>23349</v>
      </c>
      <c r="J73" s="88">
        <f t="shared" si="12"/>
        <v>23349</v>
      </c>
      <c r="K73" s="86">
        <f t="shared" si="12"/>
        <v>29401</v>
      </c>
      <c r="L73" s="86">
        <f t="shared" si="12"/>
        <v>29589</v>
      </c>
      <c r="M73" s="86">
        <f t="shared" si="12"/>
        <v>31158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10546</v>
      </c>
      <c r="F74" s="79">
        <v>7938</v>
      </c>
      <c r="G74" s="79">
        <v>25418</v>
      </c>
      <c r="H74" s="80">
        <v>14452</v>
      </c>
      <c r="I74" s="79">
        <v>14452</v>
      </c>
      <c r="J74" s="81">
        <v>14452</v>
      </c>
      <c r="K74" s="79">
        <v>18859</v>
      </c>
      <c r="L74" s="79">
        <v>19047</v>
      </c>
      <c r="M74" s="79">
        <v>20057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9431</v>
      </c>
      <c r="G75" s="93">
        <v>4137</v>
      </c>
      <c r="H75" s="94">
        <v>8897</v>
      </c>
      <c r="I75" s="93">
        <v>8897</v>
      </c>
      <c r="J75" s="95">
        <v>8897</v>
      </c>
      <c r="K75" s="93">
        <v>10542</v>
      </c>
      <c r="L75" s="93">
        <v>10542</v>
      </c>
      <c r="M75" s="93">
        <v>11101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10560</v>
      </c>
      <c r="F77" s="72">
        <f t="shared" ref="F77:M77" si="13">F78+F81+F84+F85+F86+F87+F88</f>
        <v>2118</v>
      </c>
      <c r="G77" s="72">
        <f t="shared" si="13"/>
        <v>1373</v>
      </c>
      <c r="H77" s="73">
        <f t="shared" si="13"/>
        <v>3837</v>
      </c>
      <c r="I77" s="72">
        <f t="shared" si="13"/>
        <v>3087</v>
      </c>
      <c r="J77" s="74">
        <f t="shared" si="13"/>
        <v>3087</v>
      </c>
      <c r="K77" s="72">
        <f t="shared" si="13"/>
        <v>16924</v>
      </c>
      <c r="L77" s="72">
        <f t="shared" si="13"/>
        <v>20180</v>
      </c>
      <c r="M77" s="72">
        <f t="shared" si="13"/>
        <v>6128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10560</v>
      </c>
      <c r="F81" s="86">
        <f t="shared" ref="F81:M81" si="15">SUM(F82:F83)</f>
        <v>2118</v>
      </c>
      <c r="G81" s="86">
        <f t="shared" si="15"/>
        <v>1373</v>
      </c>
      <c r="H81" s="87">
        <f t="shared" si="15"/>
        <v>3837</v>
      </c>
      <c r="I81" s="86">
        <f t="shared" si="15"/>
        <v>2987</v>
      </c>
      <c r="J81" s="88">
        <f t="shared" si="15"/>
        <v>2987</v>
      </c>
      <c r="K81" s="86">
        <f t="shared" si="15"/>
        <v>16924</v>
      </c>
      <c r="L81" s="86">
        <f t="shared" si="15"/>
        <v>20180</v>
      </c>
      <c r="M81" s="86">
        <f t="shared" si="15"/>
        <v>6128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1910</v>
      </c>
      <c r="F82" s="79">
        <v>0</v>
      </c>
      <c r="G82" s="79">
        <v>422</v>
      </c>
      <c r="H82" s="80">
        <v>0</v>
      </c>
      <c r="I82" s="79">
        <v>0</v>
      </c>
      <c r="J82" s="81">
        <v>0</v>
      </c>
      <c r="K82" s="79">
        <v>11105</v>
      </c>
      <c r="L82" s="79">
        <v>14361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8650</v>
      </c>
      <c r="F83" s="93">
        <v>2118</v>
      </c>
      <c r="G83" s="93">
        <v>951</v>
      </c>
      <c r="H83" s="94">
        <v>3837</v>
      </c>
      <c r="I83" s="93">
        <v>2987</v>
      </c>
      <c r="J83" s="95">
        <v>2987</v>
      </c>
      <c r="K83" s="93">
        <v>5819</v>
      </c>
      <c r="L83" s="93">
        <v>5819</v>
      </c>
      <c r="M83" s="93">
        <v>6128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100</v>
      </c>
      <c r="J88" s="88">
        <v>100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1209486</v>
      </c>
      <c r="F92" s="46">
        <f t="shared" ref="F92:M92" si="16">F4+F51+F77+F90</f>
        <v>1314288</v>
      </c>
      <c r="G92" s="46">
        <f t="shared" si="16"/>
        <v>1354795</v>
      </c>
      <c r="H92" s="47">
        <f t="shared" si="16"/>
        <v>1333479</v>
      </c>
      <c r="I92" s="46">
        <f t="shared" si="16"/>
        <v>1336622</v>
      </c>
      <c r="J92" s="48">
        <f t="shared" si="16"/>
        <v>1358154</v>
      </c>
      <c r="K92" s="46">
        <f t="shared" si="16"/>
        <v>1481190</v>
      </c>
      <c r="L92" s="46">
        <f t="shared" si="16"/>
        <v>1545972</v>
      </c>
      <c r="M92" s="46">
        <f t="shared" si="16"/>
        <v>1612559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 t="s">
        <v>30</v>
      </c>
      <c r="D108" s="142" t="s">
        <v>30</v>
      </c>
      <c r="N108" s="142" t="s">
        <v>30</v>
      </c>
      <c r="O108" s="142" t="s">
        <v>30</v>
      </c>
    </row>
    <row r="109" spans="3:15" s="14" customFormat="1" x14ac:dyDescent="0.25">
      <c r="C109" s="142" t="s">
        <v>30</v>
      </c>
      <c r="D109" s="142" t="s">
        <v>30</v>
      </c>
      <c r="N109" s="142" t="s">
        <v>30</v>
      </c>
      <c r="O109" s="142" t="s">
        <v>30</v>
      </c>
    </row>
    <row r="110" spans="3:15" s="14" customFormat="1" x14ac:dyDescent="0.25">
      <c r="C110" s="142" t="s">
        <v>30</v>
      </c>
      <c r="D110" s="142" t="s">
        <v>30</v>
      </c>
      <c r="N110" s="142" t="s">
        <v>30</v>
      </c>
      <c r="O110" s="142" t="s">
        <v>30</v>
      </c>
    </row>
    <row r="111" spans="3:15" s="14" customFormat="1" x14ac:dyDescent="0.25">
      <c r="C111" s="142" t="s">
        <v>30</v>
      </c>
      <c r="D111" s="142" t="s">
        <v>30</v>
      </c>
      <c r="N111" s="142" t="s">
        <v>30</v>
      </c>
      <c r="O111" s="142" t="s">
        <v>30</v>
      </c>
    </row>
    <row r="112" spans="3:15" s="14" customFormat="1" x14ac:dyDescent="0.25">
      <c r="C112" s="142" t="s">
        <v>30</v>
      </c>
      <c r="D112" s="142" t="s">
        <v>30</v>
      </c>
      <c r="N112" s="142" t="s">
        <v>30</v>
      </c>
      <c r="O112" s="142" t="s">
        <v>30</v>
      </c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FFFF66"/>
    <pageSetUpPr fitToPage="1"/>
  </sheetPr>
  <dimension ref="A1:AA312"/>
  <sheetViews>
    <sheetView showGridLines="0" topLeftCell="A43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125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133</v>
      </c>
      <c r="F3" s="17" t="s">
        <v>134</v>
      </c>
      <c r="G3" s="17" t="s">
        <v>135</v>
      </c>
      <c r="H3" s="173" t="s">
        <v>136</v>
      </c>
      <c r="I3" s="174"/>
      <c r="J3" s="175"/>
      <c r="K3" s="17" t="s">
        <v>137</v>
      </c>
      <c r="L3" s="17" t="s">
        <v>138</v>
      </c>
      <c r="M3" s="17" t="s">
        <v>139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15589730</v>
      </c>
      <c r="F4" s="72">
        <f t="shared" ref="F4:M4" si="0">F5+F8+F47</f>
        <v>16678865</v>
      </c>
      <c r="G4" s="72">
        <f t="shared" si="0"/>
        <v>17855184</v>
      </c>
      <c r="H4" s="73">
        <f t="shared" si="0"/>
        <v>18839670</v>
      </c>
      <c r="I4" s="72">
        <f t="shared" si="0"/>
        <v>19135473</v>
      </c>
      <c r="J4" s="74">
        <f t="shared" si="0"/>
        <v>19114533</v>
      </c>
      <c r="K4" s="72">
        <f t="shared" si="0"/>
        <v>19750074</v>
      </c>
      <c r="L4" s="72">
        <f t="shared" si="0"/>
        <v>20617225</v>
      </c>
      <c r="M4" s="72">
        <f t="shared" si="0"/>
        <v>21632733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13913047</v>
      </c>
      <c r="F5" s="100">
        <f t="shared" ref="F5:M5" si="1">SUM(F6:F7)</f>
        <v>15319361</v>
      </c>
      <c r="G5" s="100">
        <f t="shared" si="1"/>
        <v>16201833</v>
      </c>
      <c r="H5" s="101">
        <f t="shared" si="1"/>
        <v>17138786</v>
      </c>
      <c r="I5" s="100">
        <f t="shared" si="1"/>
        <v>17385099</v>
      </c>
      <c r="J5" s="102">
        <f t="shared" si="1"/>
        <v>17385099</v>
      </c>
      <c r="K5" s="100">
        <f t="shared" si="1"/>
        <v>18060053</v>
      </c>
      <c r="L5" s="100">
        <f t="shared" si="1"/>
        <v>18877178</v>
      </c>
      <c r="M5" s="100">
        <f t="shared" si="1"/>
        <v>19780133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12109409</v>
      </c>
      <c r="F6" s="79">
        <v>13328151</v>
      </c>
      <c r="G6" s="79">
        <v>14095634</v>
      </c>
      <c r="H6" s="80">
        <v>14925735</v>
      </c>
      <c r="I6" s="79">
        <v>15152224</v>
      </c>
      <c r="J6" s="81">
        <v>15152224</v>
      </c>
      <c r="K6" s="79">
        <v>15732950</v>
      </c>
      <c r="L6" s="79">
        <v>16413592</v>
      </c>
      <c r="M6" s="79">
        <v>17186207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1803638</v>
      </c>
      <c r="F7" s="93">
        <v>1991210</v>
      </c>
      <c r="G7" s="93">
        <v>2106199</v>
      </c>
      <c r="H7" s="94">
        <v>2213051</v>
      </c>
      <c r="I7" s="93">
        <v>2232875</v>
      </c>
      <c r="J7" s="95">
        <v>2232875</v>
      </c>
      <c r="K7" s="93">
        <v>2327103</v>
      </c>
      <c r="L7" s="93">
        <v>2463586</v>
      </c>
      <c r="M7" s="93">
        <v>2593926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1676683</v>
      </c>
      <c r="F8" s="100">
        <f t="shared" ref="F8:M8" si="2">SUM(F9:F46)</f>
        <v>1359504</v>
      </c>
      <c r="G8" s="100">
        <f t="shared" si="2"/>
        <v>1653350</v>
      </c>
      <c r="H8" s="101">
        <f t="shared" si="2"/>
        <v>1700884</v>
      </c>
      <c r="I8" s="100">
        <f t="shared" si="2"/>
        <v>1750374</v>
      </c>
      <c r="J8" s="102">
        <f t="shared" si="2"/>
        <v>1729434</v>
      </c>
      <c r="K8" s="100">
        <f t="shared" si="2"/>
        <v>1690021</v>
      </c>
      <c r="L8" s="100">
        <f t="shared" si="2"/>
        <v>1740047</v>
      </c>
      <c r="M8" s="100">
        <f t="shared" si="2"/>
        <v>1852600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1862</v>
      </c>
      <c r="F9" s="79">
        <v>98</v>
      </c>
      <c r="G9" s="79">
        <v>415</v>
      </c>
      <c r="H9" s="80">
        <v>143</v>
      </c>
      <c r="I9" s="79">
        <v>143</v>
      </c>
      <c r="J9" s="81">
        <v>143</v>
      </c>
      <c r="K9" s="79">
        <v>450</v>
      </c>
      <c r="L9" s="79">
        <v>500</v>
      </c>
      <c r="M9" s="79">
        <v>600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41027</v>
      </c>
      <c r="F10" s="86">
        <v>603</v>
      </c>
      <c r="G10" s="86">
        <v>202</v>
      </c>
      <c r="H10" s="87">
        <v>767</v>
      </c>
      <c r="I10" s="86">
        <v>767</v>
      </c>
      <c r="J10" s="88">
        <v>767</v>
      </c>
      <c r="K10" s="86">
        <v>514</v>
      </c>
      <c r="L10" s="86">
        <v>538</v>
      </c>
      <c r="M10" s="86">
        <v>567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54510</v>
      </c>
      <c r="F11" s="86">
        <v>57075</v>
      </c>
      <c r="G11" s="86">
        <v>3229</v>
      </c>
      <c r="H11" s="87">
        <v>45569</v>
      </c>
      <c r="I11" s="86">
        <v>45569</v>
      </c>
      <c r="J11" s="88">
        <v>16197</v>
      </c>
      <c r="K11" s="86">
        <v>57893</v>
      </c>
      <c r="L11" s="86">
        <v>64904</v>
      </c>
      <c r="M11" s="86">
        <v>68321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4272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51611</v>
      </c>
      <c r="F13" s="86">
        <v>63028</v>
      </c>
      <c r="G13" s="86">
        <v>30046</v>
      </c>
      <c r="H13" s="87">
        <v>30850</v>
      </c>
      <c r="I13" s="86">
        <v>30850</v>
      </c>
      <c r="J13" s="88">
        <v>30850</v>
      </c>
      <c r="K13" s="86">
        <v>14079</v>
      </c>
      <c r="L13" s="86">
        <v>9742</v>
      </c>
      <c r="M13" s="86">
        <v>10259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4981</v>
      </c>
      <c r="F14" s="86">
        <v>4231</v>
      </c>
      <c r="G14" s="86">
        <v>3336</v>
      </c>
      <c r="H14" s="87">
        <v>388</v>
      </c>
      <c r="I14" s="86">
        <v>288</v>
      </c>
      <c r="J14" s="88">
        <v>1145</v>
      </c>
      <c r="K14" s="86">
        <v>528</v>
      </c>
      <c r="L14" s="86">
        <v>597</v>
      </c>
      <c r="M14" s="86">
        <v>609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2381</v>
      </c>
      <c r="F15" s="86">
        <v>0</v>
      </c>
      <c r="G15" s="86">
        <v>0</v>
      </c>
      <c r="H15" s="87">
        <v>84</v>
      </c>
      <c r="I15" s="86">
        <v>84</v>
      </c>
      <c r="J15" s="88">
        <v>84</v>
      </c>
      <c r="K15" s="86">
        <v>2028</v>
      </c>
      <c r="L15" s="86">
        <v>1673</v>
      </c>
      <c r="M15" s="86">
        <v>1763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13115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2529</v>
      </c>
      <c r="F17" s="86">
        <v>162</v>
      </c>
      <c r="G17" s="86">
        <v>10847</v>
      </c>
      <c r="H17" s="87">
        <v>3786</v>
      </c>
      <c r="I17" s="86">
        <v>3786</v>
      </c>
      <c r="J17" s="88">
        <v>2686</v>
      </c>
      <c r="K17" s="86">
        <v>4375</v>
      </c>
      <c r="L17" s="86">
        <v>4932</v>
      </c>
      <c r="M17" s="86">
        <v>5193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19255</v>
      </c>
      <c r="F22" s="86">
        <v>2374</v>
      </c>
      <c r="G22" s="86">
        <v>31986</v>
      </c>
      <c r="H22" s="87">
        <v>50833</v>
      </c>
      <c r="I22" s="86">
        <v>50833</v>
      </c>
      <c r="J22" s="88">
        <v>50833</v>
      </c>
      <c r="K22" s="86">
        <v>58601</v>
      </c>
      <c r="L22" s="86">
        <v>66590</v>
      </c>
      <c r="M22" s="86">
        <v>70499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93507</v>
      </c>
      <c r="F23" s="86">
        <v>780694</v>
      </c>
      <c r="G23" s="86">
        <v>858007</v>
      </c>
      <c r="H23" s="87">
        <v>750685</v>
      </c>
      <c r="I23" s="86">
        <v>750685</v>
      </c>
      <c r="J23" s="88">
        <v>750685</v>
      </c>
      <c r="K23" s="86">
        <v>875057</v>
      </c>
      <c r="L23" s="86">
        <v>836149</v>
      </c>
      <c r="M23" s="86">
        <v>899869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1191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563188</v>
      </c>
      <c r="F29" s="86">
        <v>0</v>
      </c>
      <c r="G29" s="86">
        <v>5198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5671</v>
      </c>
      <c r="F30" s="86">
        <v>6652</v>
      </c>
      <c r="G30" s="86">
        <v>7419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678165</v>
      </c>
      <c r="F31" s="86">
        <v>288643</v>
      </c>
      <c r="G31" s="86">
        <v>491519</v>
      </c>
      <c r="H31" s="87">
        <v>625031</v>
      </c>
      <c r="I31" s="86">
        <v>654469</v>
      </c>
      <c r="J31" s="88">
        <v>633391</v>
      </c>
      <c r="K31" s="86">
        <v>487898</v>
      </c>
      <c r="L31" s="86">
        <v>556546</v>
      </c>
      <c r="M31" s="86">
        <v>585408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3338</v>
      </c>
      <c r="G32" s="86">
        <v>186</v>
      </c>
      <c r="H32" s="87">
        <v>319</v>
      </c>
      <c r="I32" s="86">
        <v>319</v>
      </c>
      <c r="J32" s="88">
        <v>319</v>
      </c>
      <c r="K32" s="86">
        <v>309</v>
      </c>
      <c r="L32" s="86">
        <v>319</v>
      </c>
      <c r="M32" s="86">
        <v>300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29372</v>
      </c>
      <c r="K36" s="86">
        <v>2000</v>
      </c>
      <c r="L36" s="86">
        <v>1000</v>
      </c>
      <c r="M36" s="86">
        <v>2640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10909</v>
      </c>
      <c r="F37" s="86">
        <v>13586</v>
      </c>
      <c r="G37" s="86">
        <v>18844</v>
      </c>
      <c r="H37" s="87">
        <v>17881</v>
      </c>
      <c r="I37" s="86">
        <v>17881</v>
      </c>
      <c r="J37" s="88">
        <v>14408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13527</v>
      </c>
      <c r="F38" s="86">
        <v>3113</v>
      </c>
      <c r="G38" s="86">
        <v>1189</v>
      </c>
      <c r="H38" s="87">
        <v>14120</v>
      </c>
      <c r="I38" s="86">
        <v>14020</v>
      </c>
      <c r="J38" s="88">
        <v>7750</v>
      </c>
      <c r="K38" s="86">
        <v>12780</v>
      </c>
      <c r="L38" s="86">
        <v>13372</v>
      </c>
      <c r="M38" s="86">
        <v>14044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184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2000</v>
      </c>
      <c r="L39" s="86">
        <v>2300</v>
      </c>
      <c r="M39" s="86">
        <v>2500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89</v>
      </c>
      <c r="G40" s="86">
        <v>0</v>
      </c>
      <c r="H40" s="87">
        <v>1270</v>
      </c>
      <c r="I40" s="86">
        <v>23206</v>
      </c>
      <c r="J40" s="88">
        <v>42242</v>
      </c>
      <c r="K40" s="86">
        <v>3334</v>
      </c>
      <c r="L40" s="86">
        <v>3395</v>
      </c>
      <c r="M40" s="86">
        <v>3469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84878</v>
      </c>
      <c r="F41" s="86">
        <v>108146</v>
      </c>
      <c r="G41" s="86">
        <v>104675</v>
      </c>
      <c r="H41" s="87">
        <v>142710</v>
      </c>
      <c r="I41" s="86">
        <v>142050</v>
      </c>
      <c r="J41" s="88">
        <v>142710</v>
      </c>
      <c r="K41" s="86">
        <v>152995</v>
      </c>
      <c r="L41" s="86">
        <v>161103</v>
      </c>
      <c r="M41" s="86">
        <v>169641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29987</v>
      </c>
      <c r="F42" s="86">
        <v>21919</v>
      </c>
      <c r="G42" s="86">
        <v>7354</v>
      </c>
      <c r="H42" s="87">
        <v>16048</v>
      </c>
      <c r="I42" s="86">
        <v>15044</v>
      </c>
      <c r="J42" s="88">
        <v>5067</v>
      </c>
      <c r="K42" s="86">
        <v>14580</v>
      </c>
      <c r="L42" s="86">
        <v>15687</v>
      </c>
      <c r="M42" s="86">
        <v>16118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651</v>
      </c>
      <c r="F43" s="86">
        <v>250</v>
      </c>
      <c r="G43" s="86">
        <v>247</v>
      </c>
      <c r="H43" s="87">
        <v>400</v>
      </c>
      <c r="I43" s="86">
        <v>400</v>
      </c>
      <c r="J43" s="88">
        <v>400</v>
      </c>
      <c r="K43" s="86">
        <v>600</v>
      </c>
      <c r="L43" s="86">
        <v>700</v>
      </c>
      <c r="M43" s="86">
        <v>800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52</v>
      </c>
      <c r="F44" s="86">
        <v>1071</v>
      </c>
      <c r="G44" s="86">
        <v>78564</v>
      </c>
      <c r="H44" s="87">
        <v>0</v>
      </c>
      <c r="I44" s="86">
        <v>0</v>
      </c>
      <c r="J44" s="88">
        <v>156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3502</v>
      </c>
      <c r="F45" s="86">
        <v>160</v>
      </c>
      <c r="G45" s="86">
        <v>42</v>
      </c>
      <c r="H45" s="87">
        <v>0</v>
      </c>
      <c r="I45" s="86">
        <v>-20</v>
      </c>
      <c r="J45" s="88">
        <v>229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45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1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1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741980</v>
      </c>
      <c r="F51" s="72">
        <f t="shared" ref="F51:M51" si="4">F52+F59+F62+F63+F64+F72+F73</f>
        <v>536169</v>
      </c>
      <c r="G51" s="72">
        <f t="shared" si="4"/>
        <v>613641</v>
      </c>
      <c r="H51" s="73">
        <f t="shared" si="4"/>
        <v>850283</v>
      </c>
      <c r="I51" s="72">
        <f t="shared" si="4"/>
        <v>850392</v>
      </c>
      <c r="J51" s="74">
        <f t="shared" si="4"/>
        <v>856945</v>
      </c>
      <c r="K51" s="72">
        <f t="shared" si="4"/>
        <v>1024373</v>
      </c>
      <c r="L51" s="72">
        <f t="shared" si="4"/>
        <v>1215928</v>
      </c>
      <c r="M51" s="72">
        <f t="shared" si="4"/>
        <v>1270861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684381</v>
      </c>
      <c r="F72" s="86">
        <v>451013</v>
      </c>
      <c r="G72" s="86">
        <v>498165</v>
      </c>
      <c r="H72" s="87">
        <v>755803</v>
      </c>
      <c r="I72" s="86">
        <v>755912</v>
      </c>
      <c r="J72" s="88">
        <v>762465</v>
      </c>
      <c r="K72" s="86">
        <v>918293</v>
      </c>
      <c r="L72" s="86">
        <v>1104365</v>
      </c>
      <c r="M72" s="86">
        <v>1151252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57599</v>
      </c>
      <c r="F73" s="86">
        <f t="shared" ref="F73:M73" si="12">SUM(F74:F75)</f>
        <v>85156</v>
      </c>
      <c r="G73" s="86">
        <f t="shared" si="12"/>
        <v>115476</v>
      </c>
      <c r="H73" s="87">
        <f t="shared" si="12"/>
        <v>94480</v>
      </c>
      <c r="I73" s="86">
        <f t="shared" si="12"/>
        <v>94480</v>
      </c>
      <c r="J73" s="88">
        <f t="shared" si="12"/>
        <v>94480</v>
      </c>
      <c r="K73" s="86">
        <f t="shared" si="12"/>
        <v>106080</v>
      </c>
      <c r="L73" s="86">
        <f t="shared" si="12"/>
        <v>111563</v>
      </c>
      <c r="M73" s="86">
        <f t="shared" si="12"/>
        <v>119609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57599</v>
      </c>
      <c r="F74" s="79">
        <v>85152</v>
      </c>
      <c r="G74" s="79">
        <v>115467</v>
      </c>
      <c r="H74" s="80">
        <v>94480</v>
      </c>
      <c r="I74" s="79">
        <v>94480</v>
      </c>
      <c r="J74" s="81">
        <v>94480</v>
      </c>
      <c r="K74" s="79">
        <v>106080</v>
      </c>
      <c r="L74" s="79">
        <v>111563</v>
      </c>
      <c r="M74" s="79">
        <v>119609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4</v>
      </c>
      <c r="G75" s="93">
        <v>9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8454</v>
      </c>
      <c r="F77" s="72">
        <f t="shared" ref="F77:M77" si="13">F78+F81+F84+F85+F86+F87+F88</f>
        <v>1333</v>
      </c>
      <c r="G77" s="72">
        <f t="shared" si="13"/>
        <v>2971</v>
      </c>
      <c r="H77" s="73">
        <f t="shared" si="13"/>
        <v>12557</v>
      </c>
      <c r="I77" s="72">
        <f t="shared" si="13"/>
        <v>12557</v>
      </c>
      <c r="J77" s="74">
        <f t="shared" si="13"/>
        <v>12557</v>
      </c>
      <c r="K77" s="72">
        <f t="shared" si="13"/>
        <v>22748</v>
      </c>
      <c r="L77" s="72">
        <f t="shared" si="13"/>
        <v>18552</v>
      </c>
      <c r="M77" s="72">
        <f t="shared" si="13"/>
        <v>31710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8454</v>
      </c>
      <c r="F81" s="86">
        <f t="shared" ref="F81:M81" si="15">SUM(F82:F83)</f>
        <v>1333</v>
      </c>
      <c r="G81" s="86">
        <f t="shared" si="15"/>
        <v>2971</v>
      </c>
      <c r="H81" s="87">
        <f t="shared" si="15"/>
        <v>12557</v>
      </c>
      <c r="I81" s="86">
        <f t="shared" si="15"/>
        <v>12557</v>
      </c>
      <c r="J81" s="88">
        <f t="shared" si="15"/>
        <v>12557</v>
      </c>
      <c r="K81" s="86">
        <f t="shared" si="15"/>
        <v>20748</v>
      </c>
      <c r="L81" s="86">
        <f t="shared" si="15"/>
        <v>16052</v>
      </c>
      <c r="M81" s="86">
        <f t="shared" si="15"/>
        <v>31710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3637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3800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4817</v>
      </c>
      <c r="F83" s="93">
        <v>1333</v>
      </c>
      <c r="G83" s="93">
        <v>2971</v>
      </c>
      <c r="H83" s="94">
        <v>12557</v>
      </c>
      <c r="I83" s="93">
        <v>12557</v>
      </c>
      <c r="J83" s="95">
        <v>12557</v>
      </c>
      <c r="K83" s="93">
        <v>16948</v>
      </c>
      <c r="L83" s="93">
        <v>16052</v>
      </c>
      <c r="M83" s="93">
        <v>31710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2000</v>
      </c>
      <c r="L88" s="86">
        <v>2500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16340164</v>
      </c>
      <c r="F92" s="46">
        <f t="shared" ref="F92:M92" si="16">F4+F51+F77+F90</f>
        <v>17216367</v>
      </c>
      <c r="G92" s="46">
        <f t="shared" si="16"/>
        <v>18471796</v>
      </c>
      <c r="H92" s="47">
        <f t="shared" si="16"/>
        <v>19702510</v>
      </c>
      <c r="I92" s="46">
        <f t="shared" si="16"/>
        <v>19998422</v>
      </c>
      <c r="J92" s="48">
        <f t="shared" si="16"/>
        <v>19984035</v>
      </c>
      <c r="K92" s="46">
        <f t="shared" si="16"/>
        <v>20797195</v>
      </c>
      <c r="L92" s="46">
        <f t="shared" si="16"/>
        <v>21851705</v>
      </c>
      <c r="M92" s="46">
        <f t="shared" si="16"/>
        <v>22935304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126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133</v>
      </c>
      <c r="F3" s="17" t="s">
        <v>134</v>
      </c>
      <c r="G3" s="17" t="s">
        <v>135</v>
      </c>
      <c r="H3" s="173" t="s">
        <v>136</v>
      </c>
      <c r="I3" s="174"/>
      <c r="J3" s="175"/>
      <c r="K3" s="17" t="s">
        <v>137</v>
      </c>
      <c r="L3" s="17" t="s">
        <v>138</v>
      </c>
      <c r="M3" s="17" t="s">
        <v>139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16</v>
      </c>
      <c r="F4" s="72">
        <f t="shared" ref="F4:M4" si="0">F5+F8+F47</f>
        <v>0</v>
      </c>
      <c r="G4" s="72">
        <f t="shared" si="0"/>
        <v>0</v>
      </c>
      <c r="H4" s="73">
        <f t="shared" si="0"/>
        <v>0</v>
      </c>
      <c r="I4" s="72">
        <f t="shared" si="0"/>
        <v>0</v>
      </c>
      <c r="J4" s="74">
        <f t="shared" si="0"/>
        <v>0</v>
      </c>
      <c r="K4" s="72">
        <f t="shared" si="0"/>
        <v>0</v>
      </c>
      <c r="L4" s="72">
        <f t="shared" si="0"/>
        <v>0</v>
      </c>
      <c r="M4" s="72">
        <f t="shared" si="0"/>
        <v>0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16</v>
      </c>
      <c r="F5" s="100">
        <f t="shared" ref="F5:M5" si="1">SUM(F6:F7)</f>
        <v>0</v>
      </c>
      <c r="G5" s="100">
        <f t="shared" si="1"/>
        <v>0</v>
      </c>
      <c r="H5" s="101">
        <f t="shared" si="1"/>
        <v>0</v>
      </c>
      <c r="I5" s="100">
        <f t="shared" si="1"/>
        <v>0</v>
      </c>
      <c r="J5" s="102">
        <f t="shared" si="1"/>
        <v>0</v>
      </c>
      <c r="K5" s="100">
        <f t="shared" si="1"/>
        <v>0</v>
      </c>
      <c r="L5" s="100">
        <f t="shared" si="1"/>
        <v>0</v>
      </c>
      <c r="M5" s="100">
        <f t="shared" si="1"/>
        <v>0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16</v>
      </c>
      <c r="F6" s="79">
        <v>0</v>
      </c>
      <c r="G6" s="79">
        <v>0</v>
      </c>
      <c r="H6" s="80">
        <v>0</v>
      </c>
      <c r="I6" s="79">
        <v>0</v>
      </c>
      <c r="J6" s="81">
        <v>0</v>
      </c>
      <c r="K6" s="79">
        <v>0</v>
      </c>
      <c r="L6" s="79">
        <v>0</v>
      </c>
      <c r="M6" s="79">
        <v>0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0</v>
      </c>
      <c r="F7" s="93">
        <v>0</v>
      </c>
      <c r="G7" s="93">
        <v>0</v>
      </c>
      <c r="H7" s="94">
        <v>0</v>
      </c>
      <c r="I7" s="93">
        <v>0</v>
      </c>
      <c r="J7" s="95">
        <v>0</v>
      </c>
      <c r="K7" s="93">
        <v>0</v>
      </c>
      <c r="L7" s="93">
        <v>0</v>
      </c>
      <c r="M7" s="93">
        <v>0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0</v>
      </c>
      <c r="F8" s="100">
        <f t="shared" ref="F8:M8" si="2">SUM(F9:F46)</f>
        <v>0</v>
      </c>
      <c r="G8" s="100">
        <f t="shared" si="2"/>
        <v>0</v>
      </c>
      <c r="H8" s="101">
        <f t="shared" si="2"/>
        <v>0</v>
      </c>
      <c r="I8" s="100">
        <f t="shared" si="2"/>
        <v>0</v>
      </c>
      <c r="J8" s="102">
        <f t="shared" si="2"/>
        <v>0</v>
      </c>
      <c r="K8" s="100">
        <f t="shared" si="2"/>
        <v>0</v>
      </c>
      <c r="L8" s="100">
        <f t="shared" si="2"/>
        <v>0</v>
      </c>
      <c r="M8" s="100">
        <f t="shared" si="2"/>
        <v>0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0</v>
      </c>
      <c r="G10" s="86">
        <v>0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0</v>
      </c>
      <c r="H11" s="87">
        <v>0</v>
      </c>
      <c r="I11" s="86">
        <v>0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0</v>
      </c>
      <c r="F14" s="86">
        <v>0</v>
      </c>
      <c r="G14" s="86">
        <v>0</v>
      </c>
      <c r="H14" s="87">
        <v>0</v>
      </c>
      <c r="I14" s="86">
        <v>0</v>
      </c>
      <c r="J14" s="88">
        <v>0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0</v>
      </c>
      <c r="H15" s="87">
        <v>0</v>
      </c>
      <c r="I15" s="86">
        <v>0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0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0</v>
      </c>
      <c r="F37" s="86">
        <v>0</v>
      </c>
      <c r="G37" s="86">
        <v>0</v>
      </c>
      <c r="H37" s="87">
        <v>0</v>
      </c>
      <c r="I37" s="86">
        <v>0</v>
      </c>
      <c r="J37" s="88">
        <v>0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0</v>
      </c>
      <c r="F38" s="86">
        <v>0</v>
      </c>
      <c r="G38" s="86">
        <v>0</v>
      </c>
      <c r="H38" s="87">
        <v>0</v>
      </c>
      <c r="I38" s="86">
        <v>0</v>
      </c>
      <c r="J38" s="88">
        <v>0</v>
      </c>
      <c r="K38" s="86">
        <v>0</v>
      </c>
      <c r="L38" s="86">
        <v>0</v>
      </c>
      <c r="M38" s="86">
        <v>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0</v>
      </c>
      <c r="G40" s="86">
        <v>0</v>
      </c>
      <c r="H40" s="87">
        <v>0</v>
      </c>
      <c r="I40" s="86">
        <v>0</v>
      </c>
      <c r="J40" s="88">
        <v>0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0</v>
      </c>
      <c r="F42" s="86">
        <v>0</v>
      </c>
      <c r="G42" s="86">
        <v>0</v>
      </c>
      <c r="H42" s="87">
        <v>0</v>
      </c>
      <c r="I42" s="86">
        <v>0</v>
      </c>
      <c r="J42" s="88">
        <v>0</v>
      </c>
      <c r="K42" s="86">
        <v>0</v>
      </c>
      <c r="L42" s="86">
        <v>0</v>
      </c>
      <c r="M42" s="86">
        <v>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0</v>
      </c>
      <c r="G43" s="86">
        <v>0</v>
      </c>
      <c r="H43" s="87">
        <v>0</v>
      </c>
      <c r="I43" s="86">
        <v>0</v>
      </c>
      <c r="J43" s="88">
        <v>0</v>
      </c>
      <c r="K43" s="86">
        <v>0</v>
      </c>
      <c r="L43" s="86">
        <v>0</v>
      </c>
      <c r="M43" s="86">
        <v>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0</v>
      </c>
      <c r="F44" s="86">
        <v>0</v>
      </c>
      <c r="G44" s="86">
        <v>0</v>
      </c>
      <c r="H44" s="87">
        <v>0</v>
      </c>
      <c r="I44" s="86">
        <v>0</v>
      </c>
      <c r="J44" s="88">
        <v>0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0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115658</v>
      </c>
      <c r="F51" s="72">
        <f t="shared" ref="F51:M51" si="4">F52+F59+F62+F63+F64+F72+F73</f>
        <v>71588</v>
      </c>
      <c r="G51" s="72">
        <f t="shared" si="4"/>
        <v>86515</v>
      </c>
      <c r="H51" s="73">
        <f t="shared" si="4"/>
        <v>106000</v>
      </c>
      <c r="I51" s="72">
        <f t="shared" si="4"/>
        <v>105296</v>
      </c>
      <c r="J51" s="74">
        <f t="shared" si="4"/>
        <v>105296</v>
      </c>
      <c r="K51" s="72">
        <f t="shared" si="4"/>
        <v>112496</v>
      </c>
      <c r="L51" s="72">
        <f t="shared" si="4"/>
        <v>118458</v>
      </c>
      <c r="M51" s="72">
        <f t="shared" si="4"/>
        <v>124736.274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115658</v>
      </c>
      <c r="F72" s="86">
        <v>71588</v>
      </c>
      <c r="G72" s="86">
        <v>86515</v>
      </c>
      <c r="H72" s="87">
        <v>106000</v>
      </c>
      <c r="I72" s="86">
        <v>105296</v>
      </c>
      <c r="J72" s="88">
        <v>105296</v>
      </c>
      <c r="K72" s="86">
        <v>112496</v>
      </c>
      <c r="L72" s="86">
        <v>118458</v>
      </c>
      <c r="M72" s="86">
        <v>124736.274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0</v>
      </c>
      <c r="F73" s="86">
        <f t="shared" ref="F73:M73" si="12">SUM(F74:F75)</f>
        <v>0</v>
      </c>
      <c r="G73" s="86">
        <f t="shared" si="12"/>
        <v>0</v>
      </c>
      <c r="H73" s="87">
        <f t="shared" si="12"/>
        <v>0</v>
      </c>
      <c r="I73" s="86">
        <f t="shared" si="12"/>
        <v>0</v>
      </c>
      <c r="J73" s="88">
        <f t="shared" si="12"/>
        <v>0</v>
      </c>
      <c r="K73" s="86">
        <f t="shared" si="12"/>
        <v>0</v>
      </c>
      <c r="L73" s="86">
        <f t="shared" si="12"/>
        <v>0</v>
      </c>
      <c r="M73" s="86">
        <f t="shared" si="12"/>
        <v>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0</v>
      </c>
      <c r="F74" s="79">
        <v>0</v>
      </c>
      <c r="G74" s="79">
        <v>0</v>
      </c>
      <c r="H74" s="80">
        <v>0</v>
      </c>
      <c r="I74" s="79">
        <v>0</v>
      </c>
      <c r="J74" s="81">
        <v>0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0</v>
      </c>
      <c r="F77" s="72">
        <f t="shared" ref="F77:M77" si="13">F78+F81+F84+F85+F86+F87+F88</f>
        <v>0</v>
      </c>
      <c r="G77" s="72">
        <f t="shared" si="13"/>
        <v>0</v>
      </c>
      <c r="H77" s="73">
        <f t="shared" si="13"/>
        <v>0</v>
      </c>
      <c r="I77" s="72">
        <f t="shared" si="13"/>
        <v>0</v>
      </c>
      <c r="J77" s="74">
        <f t="shared" si="13"/>
        <v>0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0</v>
      </c>
      <c r="I81" s="86">
        <f t="shared" si="15"/>
        <v>0</v>
      </c>
      <c r="J81" s="88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0</v>
      </c>
      <c r="H83" s="94">
        <v>0</v>
      </c>
      <c r="I83" s="93">
        <v>0</v>
      </c>
      <c r="J83" s="95">
        <v>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115674</v>
      </c>
      <c r="F92" s="46">
        <f t="shared" ref="F92:M92" si="16">F4+F51+F77+F90</f>
        <v>71588</v>
      </c>
      <c r="G92" s="46">
        <f t="shared" si="16"/>
        <v>86515</v>
      </c>
      <c r="H92" s="47">
        <f t="shared" si="16"/>
        <v>106000</v>
      </c>
      <c r="I92" s="46">
        <f t="shared" si="16"/>
        <v>105296</v>
      </c>
      <c r="J92" s="48">
        <f t="shared" si="16"/>
        <v>105296</v>
      </c>
      <c r="K92" s="46">
        <f t="shared" si="16"/>
        <v>112496</v>
      </c>
      <c r="L92" s="46">
        <f t="shared" si="16"/>
        <v>118458</v>
      </c>
      <c r="M92" s="46">
        <f t="shared" si="16"/>
        <v>124736.274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127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133</v>
      </c>
      <c r="F3" s="17" t="s">
        <v>134</v>
      </c>
      <c r="G3" s="17" t="s">
        <v>135</v>
      </c>
      <c r="H3" s="173" t="s">
        <v>136</v>
      </c>
      <c r="I3" s="174"/>
      <c r="J3" s="175"/>
      <c r="K3" s="17" t="s">
        <v>137</v>
      </c>
      <c r="L3" s="17" t="s">
        <v>138</v>
      </c>
      <c r="M3" s="17" t="s">
        <v>139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204252</v>
      </c>
      <c r="F4" s="72">
        <f t="shared" ref="F4:M4" si="0">F5+F8+F47</f>
        <v>250806</v>
      </c>
      <c r="G4" s="72">
        <f t="shared" si="0"/>
        <v>278099</v>
      </c>
      <c r="H4" s="73">
        <f t="shared" si="0"/>
        <v>280537</v>
      </c>
      <c r="I4" s="72">
        <f t="shared" si="0"/>
        <v>303067</v>
      </c>
      <c r="J4" s="74">
        <f t="shared" si="0"/>
        <v>305890</v>
      </c>
      <c r="K4" s="72">
        <f t="shared" si="0"/>
        <v>330967</v>
      </c>
      <c r="L4" s="72">
        <f t="shared" si="0"/>
        <v>349281</v>
      </c>
      <c r="M4" s="72">
        <f t="shared" si="0"/>
        <v>376290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203396</v>
      </c>
      <c r="F5" s="100">
        <f t="shared" ref="F5:M5" si="1">SUM(F6:F7)</f>
        <v>249982</v>
      </c>
      <c r="G5" s="100">
        <f t="shared" si="1"/>
        <v>277212</v>
      </c>
      <c r="H5" s="101">
        <f t="shared" si="1"/>
        <v>279549</v>
      </c>
      <c r="I5" s="100">
        <f t="shared" si="1"/>
        <v>302079</v>
      </c>
      <c r="J5" s="102">
        <f t="shared" si="1"/>
        <v>304902</v>
      </c>
      <c r="K5" s="100">
        <f t="shared" si="1"/>
        <v>329879</v>
      </c>
      <c r="L5" s="100">
        <f t="shared" si="1"/>
        <v>348143</v>
      </c>
      <c r="M5" s="100">
        <f t="shared" si="1"/>
        <v>375092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176929</v>
      </c>
      <c r="F6" s="79">
        <v>217269</v>
      </c>
      <c r="G6" s="79">
        <v>241174</v>
      </c>
      <c r="H6" s="80">
        <v>251652</v>
      </c>
      <c r="I6" s="79">
        <v>269000</v>
      </c>
      <c r="J6" s="81">
        <v>262215</v>
      </c>
      <c r="K6" s="79">
        <v>290587</v>
      </c>
      <c r="L6" s="79">
        <v>306651</v>
      </c>
      <c r="M6" s="79">
        <v>331401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26467</v>
      </c>
      <c r="F7" s="93">
        <v>32713</v>
      </c>
      <c r="G7" s="93">
        <v>36038</v>
      </c>
      <c r="H7" s="94">
        <v>27897</v>
      </c>
      <c r="I7" s="93">
        <v>33079</v>
      </c>
      <c r="J7" s="95">
        <v>42687</v>
      </c>
      <c r="K7" s="93">
        <v>39292</v>
      </c>
      <c r="L7" s="93">
        <v>41492</v>
      </c>
      <c r="M7" s="93">
        <v>43691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856</v>
      </c>
      <c r="F8" s="100">
        <f t="shared" ref="F8:M8" si="2">SUM(F9:F46)</f>
        <v>824</v>
      </c>
      <c r="G8" s="100">
        <f t="shared" si="2"/>
        <v>887</v>
      </c>
      <c r="H8" s="101">
        <f t="shared" si="2"/>
        <v>988</v>
      </c>
      <c r="I8" s="100">
        <f t="shared" si="2"/>
        <v>988</v>
      </c>
      <c r="J8" s="102">
        <f t="shared" si="2"/>
        <v>988</v>
      </c>
      <c r="K8" s="100">
        <f t="shared" si="2"/>
        <v>1088</v>
      </c>
      <c r="L8" s="100">
        <f t="shared" si="2"/>
        <v>1138</v>
      </c>
      <c r="M8" s="100">
        <f t="shared" si="2"/>
        <v>1198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256</v>
      </c>
      <c r="F10" s="86">
        <v>309</v>
      </c>
      <c r="G10" s="86">
        <v>87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0</v>
      </c>
      <c r="H11" s="87">
        <v>0</v>
      </c>
      <c r="I11" s="86">
        <v>0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41</v>
      </c>
      <c r="F14" s="86">
        <v>0</v>
      </c>
      <c r="G14" s="86">
        <v>0</v>
      </c>
      <c r="H14" s="87">
        <v>0</v>
      </c>
      <c r="I14" s="86">
        <v>0</v>
      </c>
      <c r="J14" s="88">
        <v>0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0</v>
      </c>
      <c r="H15" s="87">
        <v>0</v>
      </c>
      <c r="I15" s="86">
        <v>0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25</v>
      </c>
      <c r="F22" s="86">
        <v>234</v>
      </c>
      <c r="G22" s="86">
        <v>70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0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0</v>
      </c>
      <c r="F37" s="86">
        <v>0</v>
      </c>
      <c r="G37" s="86">
        <v>0</v>
      </c>
      <c r="H37" s="87">
        <v>0</v>
      </c>
      <c r="I37" s="86">
        <v>0</v>
      </c>
      <c r="J37" s="88">
        <v>0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0</v>
      </c>
      <c r="F38" s="86">
        <v>0</v>
      </c>
      <c r="G38" s="86">
        <v>0</v>
      </c>
      <c r="H38" s="87">
        <v>0</v>
      </c>
      <c r="I38" s="86">
        <v>0</v>
      </c>
      <c r="J38" s="88">
        <v>0</v>
      </c>
      <c r="K38" s="86">
        <v>0</v>
      </c>
      <c r="L38" s="86">
        <v>0</v>
      </c>
      <c r="M38" s="86">
        <v>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0</v>
      </c>
      <c r="G40" s="86">
        <v>0</v>
      </c>
      <c r="H40" s="87">
        <v>0</v>
      </c>
      <c r="I40" s="86">
        <v>0</v>
      </c>
      <c r="J40" s="88">
        <v>0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515</v>
      </c>
      <c r="F42" s="86">
        <v>208</v>
      </c>
      <c r="G42" s="86">
        <v>726</v>
      </c>
      <c r="H42" s="87">
        <v>988</v>
      </c>
      <c r="I42" s="86">
        <v>988</v>
      </c>
      <c r="J42" s="88">
        <v>988</v>
      </c>
      <c r="K42" s="86">
        <v>1088</v>
      </c>
      <c r="L42" s="86">
        <v>1138</v>
      </c>
      <c r="M42" s="86">
        <v>1198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0</v>
      </c>
      <c r="G43" s="86">
        <v>0</v>
      </c>
      <c r="H43" s="87">
        <v>0</v>
      </c>
      <c r="I43" s="86">
        <v>0</v>
      </c>
      <c r="J43" s="88">
        <v>0</v>
      </c>
      <c r="K43" s="86">
        <v>0</v>
      </c>
      <c r="L43" s="86">
        <v>0</v>
      </c>
      <c r="M43" s="86">
        <v>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19</v>
      </c>
      <c r="F44" s="86">
        <v>73</v>
      </c>
      <c r="G44" s="86">
        <v>4</v>
      </c>
      <c r="H44" s="87">
        <v>0</v>
      </c>
      <c r="I44" s="86">
        <v>0</v>
      </c>
      <c r="J44" s="88">
        <v>0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0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53722</v>
      </c>
      <c r="F51" s="72">
        <f t="shared" ref="F51:M51" si="4">F52+F59+F62+F63+F64+F72+F73</f>
        <v>38138</v>
      </c>
      <c r="G51" s="72">
        <f t="shared" si="4"/>
        <v>44097</v>
      </c>
      <c r="H51" s="73">
        <f t="shared" si="4"/>
        <v>46195</v>
      </c>
      <c r="I51" s="72">
        <f t="shared" si="4"/>
        <v>46195</v>
      </c>
      <c r="J51" s="74">
        <f t="shared" si="4"/>
        <v>46502</v>
      </c>
      <c r="K51" s="72">
        <f t="shared" si="4"/>
        <v>48640</v>
      </c>
      <c r="L51" s="72">
        <f t="shared" si="4"/>
        <v>51166</v>
      </c>
      <c r="M51" s="72">
        <f t="shared" si="4"/>
        <v>53877.798000000003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52802</v>
      </c>
      <c r="F72" s="86">
        <v>37298</v>
      </c>
      <c r="G72" s="86">
        <v>43112</v>
      </c>
      <c r="H72" s="87">
        <v>45267</v>
      </c>
      <c r="I72" s="86">
        <v>45267</v>
      </c>
      <c r="J72" s="88">
        <v>45267</v>
      </c>
      <c r="K72" s="86">
        <v>47666</v>
      </c>
      <c r="L72" s="86">
        <v>50192</v>
      </c>
      <c r="M72" s="86">
        <v>52852.175999999999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920</v>
      </c>
      <c r="F73" s="86">
        <f t="shared" ref="F73:M73" si="12">SUM(F74:F75)</f>
        <v>840</v>
      </c>
      <c r="G73" s="86">
        <f t="shared" si="12"/>
        <v>985</v>
      </c>
      <c r="H73" s="87">
        <f t="shared" si="12"/>
        <v>928</v>
      </c>
      <c r="I73" s="86">
        <f t="shared" si="12"/>
        <v>928</v>
      </c>
      <c r="J73" s="88">
        <f t="shared" si="12"/>
        <v>1235</v>
      </c>
      <c r="K73" s="86">
        <f t="shared" si="12"/>
        <v>974</v>
      </c>
      <c r="L73" s="86">
        <f t="shared" si="12"/>
        <v>974</v>
      </c>
      <c r="M73" s="86">
        <f t="shared" si="12"/>
        <v>1025.6219999999998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920</v>
      </c>
      <c r="F74" s="79">
        <v>840</v>
      </c>
      <c r="G74" s="79">
        <v>985</v>
      </c>
      <c r="H74" s="80">
        <v>928</v>
      </c>
      <c r="I74" s="79">
        <v>928</v>
      </c>
      <c r="J74" s="81">
        <v>1235</v>
      </c>
      <c r="K74" s="79">
        <v>974</v>
      </c>
      <c r="L74" s="79">
        <v>974</v>
      </c>
      <c r="M74" s="79">
        <v>1025.6219999999998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0</v>
      </c>
      <c r="F77" s="72">
        <f t="shared" ref="F77:M77" si="13">F78+F81+F84+F85+F86+F87+F88</f>
        <v>0</v>
      </c>
      <c r="G77" s="72">
        <f t="shared" si="13"/>
        <v>0</v>
      </c>
      <c r="H77" s="73">
        <f t="shared" si="13"/>
        <v>0</v>
      </c>
      <c r="I77" s="72">
        <f t="shared" si="13"/>
        <v>6819</v>
      </c>
      <c r="J77" s="74">
        <f t="shared" si="13"/>
        <v>6819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0</v>
      </c>
      <c r="I81" s="86">
        <f t="shared" si="15"/>
        <v>6819</v>
      </c>
      <c r="J81" s="88">
        <f t="shared" si="15"/>
        <v>6819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0</v>
      </c>
      <c r="H83" s="94">
        <v>0</v>
      </c>
      <c r="I83" s="93">
        <v>6819</v>
      </c>
      <c r="J83" s="95">
        <v>6819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257974</v>
      </c>
      <c r="F92" s="46">
        <f t="shared" ref="F92:M92" si="16">F4+F51+F77+F90</f>
        <v>288944</v>
      </c>
      <c r="G92" s="46">
        <f t="shared" si="16"/>
        <v>322196</v>
      </c>
      <c r="H92" s="47">
        <f t="shared" si="16"/>
        <v>326732</v>
      </c>
      <c r="I92" s="46">
        <f t="shared" si="16"/>
        <v>356081</v>
      </c>
      <c r="J92" s="48">
        <f t="shared" si="16"/>
        <v>359211</v>
      </c>
      <c r="K92" s="46">
        <f t="shared" si="16"/>
        <v>379607</v>
      </c>
      <c r="L92" s="46">
        <f t="shared" si="16"/>
        <v>400447</v>
      </c>
      <c r="M92" s="46">
        <f t="shared" si="16"/>
        <v>430167.79800000001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128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133</v>
      </c>
      <c r="F3" s="17" t="s">
        <v>134</v>
      </c>
      <c r="G3" s="17" t="s">
        <v>135</v>
      </c>
      <c r="H3" s="173" t="s">
        <v>136</v>
      </c>
      <c r="I3" s="174"/>
      <c r="J3" s="175"/>
      <c r="K3" s="17" t="s">
        <v>137</v>
      </c>
      <c r="L3" s="17" t="s">
        <v>138</v>
      </c>
      <c r="M3" s="17" t="s">
        <v>139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276744</v>
      </c>
      <c r="F4" s="72">
        <f t="shared" ref="F4:M4" si="0">F5+F8+F47</f>
        <v>319695</v>
      </c>
      <c r="G4" s="72">
        <f t="shared" si="0"/>
        <v>349222</v>
      </c>
      <c r="H4" s="73">
        <f t="shared" si="0"/>
        <v>375005</v>
      </c>
      <c r="I4" s="72">
        <f t="shared" si="0"/>
        <v>376774</v>
      </c>
      <c r="J4" s="74">
        <f t="shared" si="0"/>
        <v>391966</v>
      </c>
      <c r="K4" s="72">
        <f t="shared" si="0"/>
        <v>403800</v>
      </c>
      <c r="L4" s="72">
        <f t="shared" si="0"/>
        <v>432581</v>
      </c>
      <c r="M4" s="72">
        <f t="shared" si="0"/>
        <v>456472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276564</v>
      </c>
      <c r="F5" s="100">
        <f t="shared" ref="F5:M5" si="1">SUM(F6:F7)</f>
        <v>319301</v>
      </c>
      <c r="G5" s="100">
        <f t="shared" si="1"/>
        <v>349134</v>
      </c>
      <c r="H5" s="101">
        <f t="shared" si="1"/>
        <v>375005</v>
      </c>
      <c r="I5" s="100">
        <f t="shared" si="1"/>
        <v>376774</v>
      </c>
      <c r="J5" s="102">
        <f t="shared" si="1"/>
        <v>391966</v>
      </c>
      <c r="K5" s="100">
        <f t="shared" si="1"/>
        <v>403800</v>
      </c>
      <c r="L5" s="100">
        <f t="shared" si="1"/>
        <v>432581</v>
      </c>
      <c r="M5" s="100">
        <f t="shared" si="1"/>
        <v>456472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239453</v>
      </c>
      <c r="F6" s="79">
        <v>275360</v>
      </c>
      <c r="G6" s="79">
        <v>304342</v>
      </c>
      <c r="H6" s="80">
        <v>319831</v>
      </c>
      <c r="I6" s="79">
        <v>321193</v>
      </c>
      <c r="J6" s="81">
        <v>337091</v>
      </c>
      <c r="K6" s="79">
        <v>345294</v>
      </c>
      <c r="L6" s="79">
        <v>369672</v>
      </c>
      <c r="M6" s="79">
        <v>390218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37111</v>
      </c>
      <c r="F7" s="93">
        <v>43941</v>
      </c>
      <c r="G7" s="93">
        <v>44792</v>
      </c>
      <c r="H7" s="94">
        <v>55174</v>
      </c>
      <c r="I7" s="93">
        <v>55581</v>
      </c>
      <c r="J7" s="95">
        <v>54875</v>
      </c>
      <c r="K7" s="93">
        <v>58506</v>
      </c>
      <c r="L7" s="93">
        <v>62909</v>
      </c>
      <c r="M7" s="93">
        <v>66254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180</v>
      </c>
      <c r="F8" s="100">
        <f t="shared" ref="F8:M8" si="2">SUM(F9:F46)</f>
        <v>394</v>
      </c>
      <c r="G8" s="100">
        <f t="shared" si="2"/>
        <v>88</v>
      </c>
      <c r="H8" s="101">
        <f t="shared" si="2"/>
        <v>0</v>
      </c>
      <c r="I8" s="100">
        <f t="shared" si="2"/>
        <v>0</v>
      </c>
      <c r="J8" s="102">
        <f t="shared" si="2"/>
        <v>0</v>
      </c>
      <c r="K8" s="100">
        <f t="shared" si="2"/>
        <v>0</v>
      </c>
      <c r="L8" s="100">
        <f t="shared" si="2"/>
        <v>0</v>
      </c>
      <c r="M8" s="100">
        <f t="shared" si="2"/>
        <v>0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0</v>
      </c>
      <c r="G10" s="86">
        <v>0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0</v>
      </c>
      <c r="H11" s="87">
        <v>0</v>
      </c>
      <c r="I11" s="86">
        <v>0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0</v>
      </c>
      <c r="F14" s="86">
        <v>0</v>
      </c>
      <c r="G14" s="86">
        <v>0</v>
      </c>
      <c r="H14" s="87">
        <v>0</v>
      </c>
      <c r="I14" s="86">
        <v>0</v>
      </c>
      <c r="J14" s="88">
        <v>0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0</v>
      </c>
      <c r="H15" s="87">
        <v>0</v>
      </c>
      <c r="I15" s="86">
        <v>0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0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0</v>
      </c>
      <c r="F37" s="86">
        <v>0</v>
      </c>
      <c r="G37" s="86">
        <v>0</v>
      </c>
      <c r="H37" s="87">
        <v>0</v>
      </c>
      <c r="I37" s="86">
        <v>0</v>
      </c>
      <c r="J37" s="88">
        <v>0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0</v>
      </c>
      <c r="F38" s="86">
        <v>0</v>
      </c>
      <c r="G38" s="86">
        <v>0</v>
      </c>
      <c r="H38" s="87">
        <v>0</v>
      </c>
      <c r="I38" s="86">
        <v>0</v>
      </c>
      <c r="J38" s="88">
        <v>0</v>
      </c>
      <c r="K38" s="86">
        <v>0</v>
      </c>
      <c r="L38" s="86">
        <v>0</v>
      </c>
      <c r="M38" s="86">
        <v>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0</v>
      </c>
      <c r="G40" s="86">
        <v>0</v>
      </c>
      <c r="H40" s="87">
        <v>0</v>
      </c>
      <c r="I40" s="86">
        <v>0</v>
      </c>
      <c r="J40" s="88">
        <v>0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180</v>
      </c>
      <c r="F42" s="86">
        <v>394</v>
      </c>
      <c r="G42" s="86">
        <v>75</v>
      </c>
      <c r="H42" s="87">
        <v>0</v>
      </c>
      <c r="I42" s="86">
        <v>0</v>
      </c>
      <c r="J42" s="88">
        <v>0</v>
      </c>
      <c r="K42" s="86">
        <v>0</v>
      </c>
      <c r="L42" s="86">
        <v>0</v>
      </c>
      <c r="M42" s="86">
        <v>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0</v>
      </c>
      <c r="G43" s="86">
        <v>0</v>
      </c>
      <c r="H43" s="87">
        <v>0</v>
      </c>
      <c r="I43" s="86">
        <v>0</v>
      </c>
      <c r="J43" s="88">
        <v>0</v>
      </c>
      <c r="K43" s="86">
        <v>0</v>
      </c>
      <c r="L43" s="86">
        <v>0</v>
      </c>
      <c r="M43" s="86">
        <v>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0</v>
      </c>
      <c r="F44" s="86">
        <v>0</v>
      </c>
      <c r="G44" s="86">
        <v>13</v>
      </c>
      <c r="H44" s="87">
        <v>0</v>
      </c>
      <c r="I44" s="86">
        <v>0</v>
      </c>
      <c r="J44" s="88">
        <v>0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0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165098</v>
      </c>
      <c r="F51" s="72">
        <f t="shared" ref="F51:M51" si="4">F52+F59+F62+F63+F64+F72+F73</f>
        <v>181177</v>
      </c>
      <c r="G51" s="72">
        <f t="shared" si="4"/>
        <v>195745</v>
      </c>
      <c r="H51" s="73">
        <f t="shared" si="4"/>
        <v>704</v>
      </c>
      <c r="I51" s="72">
        <f t="shared" si="4"/>
        <v>704</v>
      </c>
      <c r="J51" s="74">
        <f t="shared" si="4"/>
        <v>704</v>
      </c>
      <c r="K51" s="72">
        <f t="shared" si="4"/>
        <v>704</v>
      </c>
      <c r="L51" s="72">
        <f t="shared" si="4"/>
        <v>704</v>
      </c>
      <c r="M51" s="72">
        <f t="shared" si="4"/>
        <v>704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164515</v>
      </c>
      <c r="F72" s="86">
        <v>180968</v>
      </c>
      <c r="G72" s="86">
        <v>195444</v>
      </c>
      <c r="H72" s="87">
        <v>0</v>
      </c>
      <c r="I72" s="86">
        <v>0</v>
      </c>
      <c r="J72" s="88">
        <v>0</v>
      </c>
      <c r="K72" s="86">
        <v>0</v>
      </c>
      <c r="L72" s="86">
        <v>0</v>
      </c>
      <c r="M72" s="86">
        <v>0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583</v>
      </c>
      <c r="F73" s="86">
        <f t="shared" ref="F73:M73" si="12">SUM(F74:F75)</f>
        <v>209</v>
      </c>
      <c r="G73" s="86">
        <f t="shared" si="12"/>
        <v>301</v>
      </c>
      <c r="H73" s="87">
        <f t="shared" si="12"/>
        <v>704</v>
      </c>
      <c r="I73" s="86">
        <f t="shared" si="12"/>
        <v>704</v>
      </c>
      <c r="J73" s="88">
        <f t="shared" si="12"/>
        <v>704</v>
      </c>
      <c r="K73" s="86">
        <f t="shared" si="12"/>
        <v>704</v>
      </c>
      <c r="L73" s="86">
        <f t="shared" si="12"/>
        <v>704</v>
      </c>
      <c r="M73" s="86">
        <f t="shared" si="12"/>
        <v>704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583</v>
      </c>
      <c r="F74" s="79">
        <v>209</v>
      </c>
      <c r="G74" s="79">
        <v>301</v>
      </c>
      <c r="H74" s="80">
        <v>704</v>
      </c>
      <c r="I74" s="79">
        <v>704</v>
      </c>
      <c r="J74" s="81">
        <v>704</v>
      </c>
      <c r="K74" s="79">
        <v>704</v>
      </c>
      <c r="L74" s="79">
        <v>704</v>
      </c>
      <c r="M74" s="79">
        <v>704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0</v>
      </c>
      <c r="F77" s="72">
        <f t="shared" ref="F77:M77" si="13">F78+F81+F84+F85+F86+F87+F88</f>
        <v>0</v>
      </c>
      <c r="G77" s="72">
        <f t="shared" si="13"/>
        <v>0</v>
      </c>
      <c r="H77" s="73">
        <f t="shared" si="13"/>
        <v>0</v>
      </c>
      <c r="I77" s="72">
        <f t="shared" si="13"/>
        <v>0</v>
      </c>
      <c r="J77" s="74">
        <f t="shared" si="13"/>
        <v>0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0</v>
      </c>
      <c r="I81" s="86">
        <f t="shared" si="15"/>
        <v>0</v>
      </c>
      <c r="J81" s="88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0</v>
      </c>
      <c r="H83" s="94">
        <v>0</v>
      </c>
      <c r="I83" s="93">
        <v>0</v>
      </c>
      <c r="J83" s="95">
        <v>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441842</v>
      </c>
      <c r="F92" s="46">
        <f t="shared" ref="F92:M92" si="16">F4+F51+F77+F90</f>
        <v>500872</v>
      </c>
      <c r="G92" s="46">
        <f t="shared" si="16"/>
        <v>544967</v>
      </c>
      <c r="H92" s="47">
        <f t="shared" si="16"/>
        <v>375709</v>
      </c>
      <c r="I92" s="46">
        <f t="shared" si="16"/>
        <v>377478</v>
      </c>
      <c r="J92" s="48">
        <f t="shared" si="16"/>
        <v>392670</v>
      </c>
      <c r="K92" s="46">
        <f t="shared" si="16"/>
        <v>404504</v>
      </c>
      <c r="L92" s="46">
        <f t="shared" si="16"/>
        <v>433285</v>
      </c>
      <c r="M92" s="46">
        <f t="shared" si="16"/>
        <v>457176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FFFF66"/>
    <pageSetUpPr fitToPage="1"/>
  </sheetPr>
  <dimension ref="A1:AA312"/>
  <sheetViews>
    <sheetView showGridLines="0" topLeftCell="A31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129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133</v>
      </c>
      <c r="F3" s="17" t="s">
        <v>134</v>
      </c>
      <c r="G3" s="17" t="s">
        <v>135</v>
      </c>
      <c r="H3" s="173" t="s">
        <v>136</v>
      </c>
      <c r="I3" s="174"/>
      <c r="J3" s="175"/>
      <c r="K3" s="17" t="s">
        <v>137</v>
      </c>
      <c r="L3" s="17" t="s">
        <v>138</v>
      </c>
      <c r="M3" s="17" t="s">
        <v>139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132287</v>
      </c>
      <c r="F4" s="72">
        <f t="shared" ref="F4:M4" si="0">F5+F8+F47</f>
        <v>151895</v>
      </c>
      <c r="G4" s="72">
        <f t="shared" si="0"/>
        <v>169299</v>
      </c>
      <c r="H4" s="73">
        <f t="shared" si="0"/>
        <v>146177</v>
      </c>
      <c r="I4" s="72">
        <f t="shared" si="0"/>
        <v>143591</v>
      </c>
      <c r="J4" s="74">
        <f t="shared" si="0"/>
        <v>143112</v>
      </c>
      <c r="K4" s="72">
        <f t="shared" si="0"/>
        <v>154611</v>
      </c>
      <c r="L4" s="72">
        <f t="shared" si="0"/>
        <v>161727</v>
      </c>
      <c r="M4" s="72">
        <f t="shared" si="0"/>
        <v>170298.53099999999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125146</v>
      </c>
      <c r="F5" s="100">
        <f t="shared" ref="F5:M5" si="1">SUM(F6:F7)</f>
        <v>137255</v>
      </c>
      <c r="G5" s="100">
        <f t="shared" si="1"/>
        <v>159582</v>
      </c>
      <c r="H5" s="101">
        <f t="shared" si="1"/>
        <v>130643</v>
      </c>
      <c r="I5" s="100">
        <f t="shared" si="1"/>
        <v>130643</v>
      </c>
      <c r="J5" s="102">
        <f t="shared" si="1"/>
        <v>130643</v>
      </c>
      <c r="K5" s="100">
        <f t="shared" si="1"/>
        <v>137829</v>
      </c>
      <c r="L5" s="100">
        <f t="shared" si="1"/>
        <v>144169</v>
      </c>
      <c r="M5" s="100">
        <f t="shared" si="1"/>
        <v>151809.95699999999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125146</v>
      </c>
      <c r="F6" s="79">
        <v>136896</v>
      </c>
      <c r="G6" s="79">
        <v>158381</v>
      </c>
      <c r="H6" s="80">
        <v>111699</v>
      </c>
      <c r="I6" s="79">
        <v>111699</v>
      </c>
      <c r="J6" s="81">
        <v>111699</v>
      </c>
      <c r="K6" s="79">
        <v>117843</v>
      </c>
      <c r="L6" s="79">
        <v>123264</v>
      </c>
      <c r="M6" s="79">
        <v>129796.992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0</v>
      </c>
      <c r="F7" s="93">
        <v>359</v>
      </c>
      <c r="G7" s="93">
        <v>1201</v>
      </c>
      <c r="H7" s="94">
        <v>18944</v>
      </c>
      <c r="I7" s="93">
        <v>18944</v>
      </c>
      <c r="J7" s="95">
        <v>18944</v>
      </c>
      <c r="K7" s="93">
        <v>19986</v>
      </c>
      <c r="L7" s="93">
        <v>20905</v>
      </c>
      <c r="M7" s="93">
        <v>22012.965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7141</v>
      </c>
      <c r="F8" s="100">
        <f t="shared" ref="F8:M8" si="2">SUM(F9:F46)</f>
        <v>14640</v>
      </c>
      <c r="G8" s="100">
        <f t="shared" si="2"/>
        <v>9717</v>
      </c>
      <c r="H8" s="101">
        <f t="shared" si="2"/>
        <v>15534</v>
      </c>
      <c r="I8" s="100">
        <f t="shared" si="2"/>
        <v>12948</v>
      </c>
      <c r="J8" s="102">
        <f t="shared" si="2"/>
        <v>12469</v>
      </c>
      <c r="K8" s="100">
        <f t="shared" si="2"/>
        <v>16782</v>
      </c>
      <c r="L8" s="100">
        <f t="shared" si="2"/>
        <v>17558</v>
      </c>
      <c r="M8" s="100">
        <f t="shared" si="2"/>
        <v>18488.573999999997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7</v>
      </c>
      <c r="I9" s="79">
        <v>7</v>
      </c>
      <c r="J9" s="81">
        <v>7</v>
      </c>
      <c r="K9" s="79">
        <v>7</v>
      </c>
      <c r="L9" s="79">
        <v>7</v>
      </c>
      <c r="M9" s="79">
        <v>7.3709999999999996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10</v>
      </c>
      <c r="F10" s="86">
        <v>0</v>
      </c>
      <c r="G10" s="86">
        <v>0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73</v>
      </c>
      <c r="F11" s="86">
        <v>0</v>
      </c>
      <c r="G11" s="86">
        <v>0</v>
      </c>
      <c r="H11" s="87">
        <v>0</v>
      </c>
      <c r="I11" s="86">
        <v>0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69</v>
      </c>
      <c r="F14" s="86">
        <v>146</v>
      </c>
      <c r="G14" s="86">
        <v>54</v>
      </c>
      <c r="H14" s="87">
        <v>0</v>
      </c>
      <c r="I14" s="86">
        <v>-884</v>
      </c>
      <c r="J14" s="88">
        <v>54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0</v>
      </c>
      <c r="H15" s="87">
        <v>0</v>
      </c>
      <c r="I15" s="86">
        <v>0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99</v>
      </c>
      <c r="I16" s="86">
        <v>99</v>
      </c>
      <c r="J16" s="88">
        <v>45</v>
      </c>
      <c r="K16" s="86">
        <v>104</v>
      </c>
      <c r="L16" s="86">
        <v>109</v>
      </c>
      <c r="M16" s="86">
        <v>114.77699999999999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730</v>
      </c>
      <c r="F17" s="86">
        <v>122</v>
      </c>
      <c r="G17" s="86">
        <v>0</v>
      </c>
      <c r="H17" s="87">
        <v>2261</v>
      </c>
      <c r="I17" s="86">
        <v>1887</v>
      </c>
      <c r="J17" s="88">
        <v>2261</v>
      </c>
      <c r="K17" s="86">
        <v>2524</v>
      </c>
      <c r="L17" s="86">
        <v>2640</v>
      </c>
      <c r="M17" s="86">
        <v>2779.9199999999996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75</v>
      </c>
      <c r="F22" s="86">
        <v>0</v>
      </c>
      <c r="G22" s="86">
        <v>20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664</v>
      </c>
      <c r="I25" s="86">
        <v>664</v>
      </c>
      <c r="J25" s="88">
        <v>410</v>
      </c>
      <c r="K25" s="86">
        <v>697</v>
      </c>
      <c r="L25" s="86">
        <v>729</v>
      </c>
      <c r="M25" s="86">
        <v>767.63699999999994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-10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10318</v>
      </c>
      <c r="G31" s="86">
        <v>7349</v>
      </c>
      <c r="H31" s="87">
        <v>9226</v>
      </c>
      <c r="I31" s="86">
        <v>9226</v>
      </c>
      <c r="J31" s="88">
        <v>6640</v>
      </c>
      <c r="K31" s="86">
        <v>9687</v>
      </c>
      <c r="L31" s="86">
        <v>10133</v>
      </c>
      <c r="M31" s="86">
        <v>10670.048999999999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0</v>
      </c>
      <c r="F37" s="86">
        <v>0</v>
      </c>
      <c r="G37" s="86">
        <v>0</v>
      </c>
      <c r="H37" s="87">
        <v>0</v>
      </c>
      <c r="I37" s="86">
        <v>0</v>
      </c>
      <c r="J37" s="88">
        <v>0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2798</v>
      </c>
      <c r="F38" s="86">
        <v>1185</v>
      </c>
      <c r="G38" s="86">
        <v>1720</v>
      </c>
      <c r="H38" s="87">
        <v>2234</v>
      </c>
      <c r="I38" s="86">
        <v>2234</v>
      </c>
      <c r="J38" s="88">
        <v>2234</v>
      </c>
      <c r="K38" s="86">
        <v>2346</v>
      </c>
      <c r="L38" s="86">
        <v>2458</v>
      </c>
      <c r="M38" s="86">
        <v>2588.2739999999999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0</v>
      </c>
      <c r="G40" s="86">
        <v>0</v>
      </c>
      <c r="H40" s="87">
        <v>0</v>
      </c>
      <c r="I40" s="86">
        <v>0</v>
      </c>
      <c r="J40" s="88">
        <v>0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3386</v>
      </c>
      <c r="F42" s="86">
        <v>2808</v>
      </c>
      <c r="G42" s="86">
        <v>513</v>
      </c>
      <c r="H42" s="87">
        <v>1043</v>
      </c>
      <c r="I42" s="86">
        <v>-275</v>
      </c>
      <c r="J42" s="88">
        <v>762</v>
      </c>
      <c r="K42" s="86">
        <v>1417</v>
      </c>
      <c r="L42" s="86">
        <v>1482</v>
      </c>
      <c r="M42" s="86">
        <v>1560.5459999999998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0</v>
      </c>
      <c r="G43" s="86">
        <v>0</v>
      </c>
      <c r="H43" s="87">
        <v>0</v>
      </c>
      <c r="I43" s="86">
        <v>0</v>
      </c>
      <c r="J43" s="88">
        <v>0</v>
      </c>
      <c r="K43" s="86">
        <v>0</v>
      </c>
      <c r="L43" s="86">
        <v>0</v>
      </c>
      <c r="M43" s="86">
        <v>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0</v>
      </c>
      <c r="F44" s="86">
        <v>0</v>
      </c>
      <c r="G44" s="86">
        <v>61</v>
      </c>
      <c r="H44" s="87">
        <v>0</v>
      </c>
      <c r="I44" s="86">
        <v>0</v>
      </c>
      <c r="J44" s="88">
        <v>56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61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0</v>
      </c>
      <c r="F51" s="72">
        <f t="shared" ref="F51:M51" si="4">F52+F59+F62+F63+F64+F72+F73</f>
        <v>0</v>
      </c>
      <c r="G51" s="72">
        <f t="shared" si="4"/>
        <v>1621</v>
      </c>
      <c r="H51" s="73">
        <f t="shared" si="4"/>
        <v>90</v>
      </c>
      <c r="I51" s="72">
        <f t="shared" si="4"/>
        <v>90</v>
      </c>
      <c r="J51" s="74">
        <f t="shared" si="4"/>
        <v>90</v>
      </c>
      <c r="K51" s="72">
        <f t="shared" si="4"/>
        <v>95</v>
      </c>
      <c r="L51" s="72">
        <f t="shared" si="4"/>
        <v>95</v>
      </c>
      <c r="M51" s="72">
        <f t="shared" si="4"/>
        <v>100.035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0</v>
      </c>
      <c r="F72" s="86">
        <v>0</v>
      </c>
      <c r="G72" s="86">
        <v>0</v>
      </c>
      <c r="H72" s="87">
        <v>0</v>
      </c>
      <c r="I72" s="86">
        <v>0</v>
      </c>
      <c r="J72" s="88">
        <v>0</v>
      </c>
      <c r="K72" s="86">
        <v>0</v>
      </c>
      <c r="L72" s="86">
        <v>0</v>
      </c>
      <c r="M72" s="86">
        <v>0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0</v>
      </c>
      <c r="F73" s="86">
        <f t="shared" ref="F73:M73" si="12">SUM(F74:F75)</f>
        <v>0</v>
      </c>
      <c r="G73" s="86">
        <f t="shared" si="12"/>
        <v>1621</v>
      </c>
      <c r="H73" s="87">
        <f t="shared" si="12"/>
        <v>90</v>
      </c>
      <c r="I73" s="86">
        <f t="shared" si="12"/>
        <v>90</v>
      </c>
      <c r="J73" s="88">
        <f t="shared" si="12"/>
        <v>90</v>
      </c>
      <c r="K73" s="86">
        <f t="shared" si="12"/>
        <v>95</v>
      </c>
      <c r="L73" s="86">
        <f t="shared" si="12"/>
        <v>95</v>
      </c>
      <c r="M73" s="86">
        <f t="shared" si="12"/>
        <v>100.035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0</v>
      </c>
      <c r="F74" s="79">
        <v>0</v>
      </c>
      <c r="G74" s="79">
        <v>1621</v>
      </c>
      <c r="H74" s="80">
        <v>90</v>
      </c>
      <c r="I74" s="79">
        <v>90</v>
      </c>
      <c r="J74" s="81">
        <v>90</v>
      </c>
      <c r="K74" s="79">
        <v>95</v>
      </c>
      <c r="L74" s="79">
        <v>95</v>
      </c>
      <c r="M74" s="79">
        <v>100.035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50</v>
      </c>
      <c r="F77" s="72">
        <f t="shared" ref="F77:M77" si="13">F78+F81+F84+F85+F86+F87+F88</f>
        <v>0</v>
      </c>
      <c r="G77" s="72">
        <f t="shared" si="13"/>
        <v>0</v>
      </c>
      <c r="H77" s="73">
        <f t="shared" si="13"/>
        <v>0</v>
      </c>
      <c r="I77" s="72">
        <f t="shared" si="13"/>
        <v>0</v>
      </c>
      <c r="J77" s="74">
        <f t="shared" si="13"/>
        <v>0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50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0</v>
      </c>
      <c r="I81" s="86">
        <f t="shared" si="15"/>
        <v>0</v>
      </c>
      <c r="J81" s="88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50</v>
      </c>
      <c r="F83" s="93">
        <v>0</v>
      </c>
      <c r="G83" s="93">
        <v>0</v>
      </c>
      <c r="H83" s="94">
        <v>0</v>
      </c>
      <c r="I83" s="93">
        <v>0</v>
      </c>
      <c r="J83" s="95">
        <v>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132337</v>
      </c>
      <c r="F92" s="46">
        <f t="shared" ref="F92:M92" si="16">F4+F51+F77+F90</f>
        <v>151895</v>
      </c>
      <c r="G92" s="46">
        <f t="shared" si="16"/>
        <v>170920</v>
      </c>
      <c r="H92" s="47">
        <f t="shared" si="16"/>
        <v>146267</v>
      </c>
      <c r="I92" s="46">
        <f t="shared" si="16"/>
        <v>143681</v>
      </c>
      <c r="J92" s="48">
        <f t="shared" si="16"/>
        <v>143202</v>
      </c>
      <c r="K92" s="46">
        <f t="shared" si="16"/>
        <v>154706</v>
      </c>
      <c r="L92" s="46">
        <f t="shared" si="16"/>
        <v>161822</v>
      </c>
      <c r="M92" s="46">
        <f t="shared" si="16"/>
        <v>170398.56599999999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66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187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</row>
    <row r="4" spans="1:27" s="23" customFormat="1" ht="12.75" customHeight="1" x14ac:dyDescent="0.25">
      <c r="A4" s="18"/>
      <c r="B4" s="19" t="s">
        <v>6</v>
      </c>
      <c r="C4" s="20">
        <f>SUM(C5:C7)</f>
        <v>18008220</v>
      </c>
      <c r="D4" s="20">
        <f t="shared" ref="D4:K4" si="0">SUM(D5:D7)</f>
        <v>19081154</v>
      </c>
      <c r="E4" s="20">
        <f t="shared" si="0"/>
        <v>20365598</v>
      </c>
      <c r="F4" s="21">
        <f t="shared" si="0"/>
        <v>21488053</v>
      </c>
      <c r="G4" s="20">
        <f t="shared" si="0"/>
        <v>21820691</v>
      </c>
      <c r="H4" s="22">
        <f t="shared" si="0"/>
        <v>21830213</v>
      </c>
      <c r="I4" s="20">
        <f t="shared" si="0"/>
        <v>22582987</v>
      </c>
      <c r="J4" s="20">
        <f t="shared" si="0"/>
        <v>23664499</v>
      </c>
      <c r="K4" s="20">
        <f t="shared" si="0"/>
        <v>24789869.530999999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15907881</v>
      </c>
      <c r="D5" s="28">
        <v>17291133</v>
      </c>
      <c r="E5" s="28">
        <v>18255081</v>
      </c>
      <c r="F5" s="27">
        <v>19315759</v>
      </c>
      <c r="G5" s="28">
        <v>19582239</v>
      </c>
      <c r="H5" s="29">
        <v>19591761</v>
      </c>
      <c r="I5" s="28">
        <v>20405986</v>
      </c>
      <c r="J5" s="28">
        <v>21416237</v>
      </c>
      <c r="K5" s="29">
        <v>22454474.956999999</v>
      </c>
      <c r="AA5" s="30">
        <v>2</v>
      </c>
    </row>
    <row r="6" spans="1:27" s="14" customFormat="1" ht="12.75" customHeight="1" x14ac:dyDescent="0.25">
      <c r="A6" s="31"/>
      <c r="B6" s="26" t="s">
        <v>9</v>
      </c>
      <c r="C6" s="32">
        <v>2100339</v>
      </c>
      <c r="D6" s="33">
        <v>1790021</v>
      </c>
      <c r="E6" s="33">
        <v>2110516</v>
      </c>
      <c r="F6" s="32">
        <v>2172294</v>
      </c>
      <c r="G6" s="33">
        <v>2238452</v>
      </c>
      <c r="H6" s="34">
        <v>2238452</v>
      </c>
      <c r="I6" s="33">
        <v>2177001</v>
      </c>
      <c r="J6" s="33">
        <v>2248262</v>
      </c>
      <c r="K6" s="34">
        <v>2335394.574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1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1120051</v>
      </c>
      <c r="D8" s="20">
        <f t="shared" ref="D8:K8" si="1">SUM(D9:D15)</f>
        <v>848599</v>
      </c>
      <c r="E8" s="20">
        <f t="shared" si="1"/>
        <v>989515</v>
      </c>
      <c r="F8" s="21">
        <f t="shared" si="1"/>
        <v>1058416</v>
      </c>
      <c r="G8" s="20">
        <f t="shared" si="1"/>
        <v>1056814</v>
      </c>
      <c r="H8" s="22">
        <f t="shared" si="1"/>
        <v>1064273</v>
      </c>
      <c r="I8" s="20">
        <f t="shared" si="1"/>
        <v>1269011</v>
      </c>
      <c r="J8" s="20">
        <f t="shared" si="1"/>
        <v>1451664</v>
      </c>
      <c r="K8" s="20">
        <f t="shared" si="1"/>
        <v>1519055.1069999998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242</v>
      </c>
      <c r="D9" s="28">
        <v>267</v>
      </c>
      <c r="E9" s="28">
        <v>221</v>
      </c>
      <c r="F9" s="27">
        <v>369</v>
      </c>
      <c r="G9" s="28">
        <v>269</v>
      </c>
      <c r="H9" s="29">
        <v>269</v>
      </c>
      <c r="I9" s="28">
        <v>380</v>
      </c>
      <c r="J9" s="28">
        <v>380</v>
      </c>
      <c r="K9" s="29">
        <v>401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13186</v>
      </c>
      <c r="D10" s="33">
        <v>0</v>
      </c>
      <c r="E10" s="33">
        <v>13794</v>
      </c>
      <c r="F10" s="32">
        <v>19316</v>
      </c>
      <c r="G10" s="33">
        <v>18409</v>
      </c>
      <c r="H10" s="34">
        <v>18409</v>
      </c>
      <c r="I10" s="33">
        <v>39941</v>
      </c>
      <c r="J10" s="33">
        <v>21461</v>
      </c>
      <c r="K10" s="34">
        <v>22598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1034184</v>
      </c>
      <c r="D14" s="33">
        <v>744488</v>
      </c>
      <c r="E14" s="33">
        <v>825872</v>
      </c>
      <c r="F14" s="32">
        <v>917777</v>
      </c>
      <c r="G14" s="33">
        <v>917182</v>
      </c>
      <c r="H14" s="34">
        <v>923735</v>
      </c>
      <c r="I14" s="33">
        <v>1089973</v>
      </c>
      <c r="J14" s="33">
        <v>1285435</v>
      </c>
      <c r="K14" s="34">
        <v>1341918.45</v>
      </c>
    </row>
    <row r="15" spans="1:27" s="14" customFormat="1" ht="12.75" customHeight="1" x14ac:dyDescent="0.25">
      <c r="A15" s="25"/>
      <c r="B15" s="26" t="s">
        <v>20</v>
      </c>
      <c r="C15" s="35">
        <v>72439</v>
      </c>
      <c r="D15" s="36">
        <v>103844</v>
      </c>
      <c r="E15" s="36">
        <v>149628</v>
      </c>
      <c r="F15" s="35">
        <v>120954</v>
      </c>
      <c r="G15" s="36">
        <v>120954</v>
      </c>
      <c r="H15" s="37">
        <v>121860</v>
      </c>
      <c r="I15" s="36">
        <v>138717</v>
      </c>
      <c r="J15" s="36">
        <v>144388</v>
      </c>
      <c r="K15" s="37">
        <v>154137.65700000001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1073956</v>
      </c>
      <c r="D16" s="20">
        <f t="shared" ref="D16:K16" si="2">SUM(D17:D23)</f>
        <v>1231638</v>
      </c>
      <c r="E16" s="20">
        <f t="shared" si="2"/>
        <v>568425</v>
      </c>
      <c r="F16" s="21">
        <f t="shared" si="2"/>
        <v>928836</v>
      </c>
      <c r="G16" s="20">
        <f t="shared" si="2"/>
        <v>1070897</v>
      </c>
      <c r="H16" s="22">
        <f t="shared" si="2"/>
        <v>1070897</v>
      </c>
      <c r="I16" s="20">
        <f t="shared" si="2"/>
        <v>1113897</v>
      </c>
      <c r="J16" s="20">
        <f t="shared" si="2"/>
        <v>473808</v>
      </c>
      <c r="K16" s="20">
        <f t="shared" si="2"/>
        <v>40308</v>
      </c>
    </row>
    <row r="17" spans="1:11" s="14" customFormat="1" ht="12.75" customHeight="1" x14ac:dyDescent="0.25">
      <c r="A17" s="25"/>
      <c r="B17" s="26" t="s">
        <v>22</v>
      </c>
      <c r="C17" s="27">
        <v>1054559</v>
      </c>
      <c r="D17" s="28">
        <v>1228187</v>
      </c>
      <c r="E17" s="28">
        <v>564081</v>
      </c>
      <c r="F17" s="27">
        <v>911142</v>
      </c>
      <c r="G17" s="28">
        <v>1046694</v>
      </c>
      <c r="H17" s="29">
        <v>1046694</v>
      </c>
      <c r="I17" s="28">
        <v>1072830</v>
      </c>
      <c r="J17" s="28">
        <v>433681</v>
      </c>
      <c r="K17" s="29">
        <v>1000</v>
      </c>
    </row>
    <row r="18" spans="1:11" s="14" customFormat="1" ht="12.75" customHeight="1" x14ac:dyDescent="0.25">
      <c r="A18" s="25"/>
      <c r="B18" s="26" t="s">
        <v>23</v>
      </c>
      <c r="C18" s="32">
        <v>19397</v>
      </c>
      <c r="D18" s="33">
        <v>3451</v>
      </c>
      <c r="E18" s="33">
        <v>4344</v>
      </c>
      <c r="F18" s="32">
        <v>17694</v>
      </c>
      <c r="G18" s="33">
        <v>24103</v>
      </c>
      <c r="H18" s="34">
        <v>24103</v>
      </c>
      <c r="I18" s="33">
        <v>39067</v>
      </c>
      <c r="J18" s="33">
        <v>37627</v>
      </c>
      <c r="K18" s="34">
        <v>39308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100</v>
      </c>
      <c r="H23" s="37">
        <v>100</v>
      </c>
      <c r="I23" s="36">
        <v>2000</v>
      </c>
      <c r="J23" s="36">
        <v>2500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20202227</v>
      </c>
      <c r="D26" s="46">
        <f t="shared" ref="D26:K26" si="3">+D4+D8+D16+D24</f>
        <v>21161391</v>
      </c>
      <c r="E26" s="46">
        <f t="shared" si="3"/>
        <v>21923538</v>
      </c>
      <c r="F26" s="47">
        <f t="shared" si="3"/>
        <v>23475305</v>
      </c>
      <c r="G26" s="46">
        <f t="shared" si="3"/>
        <v>23948402</v>
      </c>
      <c r="H26" s="48">
        <f t="shared" si="3"/>
        <v>23965383</v>
      </c>
      <c r="I26" s="46">
        <f t="shared" si="3"/>
        <v>24965895</v>
      </c>
      <c r="J26" s="46">
        <f t="shared" si="3"/>
        <v>25589971</v>
      </c>
      <c r="K26" s="46">
        <f t="shared" si="3"/>
        <v>26349232.638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130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133</v>
      </c>
      <c r="F3" s="17" t="s">
        <v>134</v>
      </c>
      <c r="G3" s="17" t="s">
        <v>135</v>
      </c>
      <c r="H3" s="173" t="s">
        <v>136</v>
      </c>
      <c r="I3" s="174"/>
      <c r="J3" s="175"/>
      <c r="K3" s="17" t="s">
        <v>137</v>
      </c>
      <c r="L3" s="17" t="s">
        <v>138</v>
      </c>
      <c r="M3" s="17" t="s">
        <v>139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406451</v>
      </c>
      <c r="F4" s="72">
        <f t="shared" ref="F4:M4" si="0">F5+F8+F47</f>
        <v>163792</v>
      </c>
      <c r="G4" s="72">
        <f t="shared" si="0"/>
        <v>111925</v>
      </c>
      <c r="H4" s="73">
        <f t="shared" si="0"/>
        <v>157351</v>
      </c>
      <c r="I4" s="72">
        <f t="shared" si="0"/>
        <v>154286</v>
      </c>
      <c r="J4" s="74">
        <f t="shared" si="0"/>
        <v>145680</v>
      </c>
      <c r="K4" s="72">
        <f t="shared" si="0"/>
        <v>169754</v>
      </c>
      <c r="L4" s="72">
        <f t="shared" si="0"/>
        <v>239441</v>
      </c>
      <c r="M4" s="72">
        <f t="shared" si="0"/>
        <v>252158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298732</v>
      </c>
      <c r="F5" s="100">
        <f t="shared" ref="F5:M5" si="1">SUM(F6:F7)</f>
        <v>99044</v>
      </c>
      <c r="G5" s="100">
        <f t="shared" si="1"/>
        <v>74783</v>
      </c>
      <c r="H5" s="101">
        <f t="shared" si="1"/>
        <v>93479</v>
      </c>
      <c r="I5" s="100">
        <f t="shared" si="1"/>
        <v>93479</v>
      </c>
      <c r="J5" s="102">
        <f t="shared" si="1"/>
        <v>93479</v>
      </c>
      <c r="K5" s="100">
        <f t="shared" si="1"/>
        <v>109684</v>
      </c>
      <c r="L5" s="100">
        <f t="shared" si="1"/>
        <v>179026</v>
      </c>
      <c r="M5" s="100">
        <f t="shared" si="1"/>
        <v>188577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266838</v>
      </c>
      <c r="F6" s="79">
        <v>98710</v>
      </c>
      <c r="G6" s="79">
        <v>74284</v>
      </c>
      <c r="H6" s="80">
        <v>91544</v>
      </c>
      <c r="I6" s="79">
        <v>91544</v>
      </c>
      <c r="J6" s="81">
        <v>91544</v>
      </c>
      <c r="K6" s="79">
        <v>107554</v>
      </c>
      <c r="L6" s="79">
        <v>153283</v>
      </c>
      <c r="M6" s="79">
        <v>161433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31894</v>
      </c>
      <c r="F7" s="93">
        <v>334</v>
      </c>
      <c r="G7" s="93">
        <v>499</v>
      </c>
      <c r="H7" s="94">
        <v>1935</v>
      </c>
      <c r="I7" s="93">
        <v>1935</v>
      </c>
      <c r="J7" s="95">
        <v>1935</v>
      </c>
      <c r="K7" s="93">
        <v>2130</v>
      </c>
      <c r="L7" s="93">
        <v>25743</v>
      </c>
      <c r="M7" s="93">
        <v>27144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107719</v>
      </c>
      <c r="F8" s="100">
        <f t="shared" ref="F8:M8" si="2">SUM(F9:F46)</f>
        <v>64748</v>
      </c>
      <c r="G8" s="100">
        <f t="shared" si="2"/>
        <v>37142</v>
      </c>
      <c r="H8" s="101">
        <f t="shared" si="2"/>
        <v>63872</v>
      </c>
      <c r="I8" s="100">
        <f t="shared" si="2"/>
        <v>60807</v>
      </c>
      <c r="J8" s="102">
        <f t="shared" si="2"/>
        <v>52201</v>
      </c>
      <c r="K8" s="100">
        <f t="shared" si="2"/>
        <v>60070</v>
      </c>
      <c r="L8" s="100">
        <f t="shared" si="2"/>
        <v>60415</v>
      </c>
      <c r="M8" s="100">
        <f t="shared" si="2"/>
        <v>63581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839</v>
      </c>
      <c r="F9" s="79">
        <v>10</v>
      </c>
      <c r="G9" s="79">
        <v>0</v>
      </c>
      <c r="H9" s="80">
        <v>10</v>
      </c>
      <c r="I9" s="79">
        <v>0</v>
      </c>
      <c r="J9" s="81">
        <v>10</v>
      </c>
      <c r="K9" s="79">
        <v>45</v>
      </c>
      <c r="L9" s="79">
        <v>47</v>
      </c>
      <c r="M9" s="79">
        <v>50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107</v>
      </c>
      <c r="F10" s="86">
        <v>10</v>
      </c>
      <c r="G10" s="86">
        <v>24</v>
      </c>
      <c r="H10" s="87">
        <v>22</v>
      </c>
      <c r="I10" s="86">
        <v>-8</v>
      </c>
      <c r="J10" s="88">
        <v>22</v>
      </c>
      <c r="K10" s="86">
        <v>23</v>
      </c>
      <c r="L10" s="86">
        <v>24</v>
      </c>
      <c r="M10" s="86">
        <v>25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27056</v>
      </c>
      <c r="G11" s="86">
        <v>0</v>
      </c>
      <c r="H11" s="87">
        <v>1534</v>
      </c>
      <c r="I11" s="86">
        <v>1034</v>
      </c>
      <c r="J11" s="88">
        <v>1534</v>
      </c>
      <c r="K11" s="86">
        <v>1581</v>
      </c>
      <c r="L11" s="86">
        <v>1653</v>
      </c>
      <c r="M11" s="86">
        <v>1741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323</v>
      </c>
      <c r="F14" s="86">
        <v>210</v>
      </c>
      <c r="G14" s="86">
        <v>12826</v>
      </c>
      <c r="H14" s="87">
        <v>152</v>
      </c>
      <c r="I14" s="86">
        <v>-367</v>
      </c>
      <c r="J14" s="88">
        <v>152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2</v>
      </c>
      <c r="H15" s="87">
        <v>0</v>
      </c>
      <c r="I15" s="86">
        <v>0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32888</v>
      </c>
      <c r="F17" s="86">
        <v>19657</v>
      </c>
      <c r="G17" s="86">
        <v>16788</v>
      </c>
      <c r="H17" s="87">
        <v>15992</v>
      </c>
      <c r="I17" s="86">
        <v>15682</v>
      </c>
      <c r="J17" s="88">
        <v>15992</v>
      </c>
      <c r="K17" s="86">
        <v>15290</v>
      </c>
      <c r="L17" s="86">
        <v>13071</v>
      </c>
      <c r="M17" s="86">
        <v>13767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50026</v>
      </c>
      <c r="F23" s="86">
        <v>13125</v>
      </c>
      <c r="G23" s="86">
        <v>25</v>
      </c>
      <c r="H23" s="87">
        <v>6339</v>
      </c>
      <c r="I23" s="86">
        <v>6339</v>
      </c>
      <c r="J23" s="88">
        <v>6339</v>
      </c>
      <c r="K23" s="86">
        <v>6456</v>
      </c>
      <c r="L23" s="86">
        <v>7500</v>
      </c>
      <c r="M23" s="86">
        <v>7896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267</v>
      </c>
      <c r="I25" s="86">
        <v>267</v>
      </c>
      <c r="J25" s="88">
        <v>267</v>
      </c>
      <c r="K25" s="86">
        <v>280</v>
      </c>
      <c r="L25" s="86">
        <v>293</v>
      </c>
      <c r="M25" s="86">
        <v>309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0</v>
      </c>
      <c r="G31" s="86">
        <v>0</v>
      </c>
      <c r="H31" s="87">
        <v>27640</v>
      </c>
      <c r="I31" s="86">
        <v>26779</v>
      </c>
      <c r="J31" s="88">
        <v>24575</v>
      </c>
      <c r="K31" s="86">
        <v>28694</v>
      </c>
      <c r="L31" s="86">
        <v>29767</v>
      </c>
      <c r="M31" s="86">
        <v>31345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0</v>
      </c>
      <c r="F37" s="86">
        <v>0</v>
      </c>
      <c r="G37" s="86">
        <v>0</v>
      </c>
      <c r="H37" s="87">
        <v>0</v>
      </c>
      <c r="I37" s="86">
        <v>-140</v>
      </c>
      <c r="J37" s="88">
        <v>0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12563</v>
      </c>
      <c r="F38" s="86">
        <v>0</v>
      </c>
      <c r="G38" s="86">
        <v>6835</v>
      </c>
      <c r="H38" s="87">
        <v>4466</v>
      </c>
      <c r="I38" s="86">
        <v>4371</v>
      </c>
      <c r="J38" s="88">
        <v>1465</v>
      </c>
      <c r="K38" s="86">
        <v>1967</v>
      </c>
      <c r="L38" s="86">
        <v>2057</v>
      </c>
      <c r="M38" s="86">
        <v>2166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0</v>
      </c>
      <c r="G40" s="86">
        <v>0</v>
      </c>
      <c r="H40" s="87">
        <v>0</v>
      </c>
      <c r="I40" s="86">
        <v>0</v>
      </c>
      <c r="J40" s="88">
        <v>0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10951</v>
      </c>
      <c r="F42" s="86">
        <v>4670</v>
      </c>
      <c r="G42" s="86">
        <v>616</v>
      </c>
      <c r="H42" s="87">
        <v>7450</v>
      </c>
      <c r="I42" s="86">
        <v>6850</v>
      </c>
      <c r="J42" s="88">
        <v>1816</v>
      </c>
      <c r="K42" s="86">
        <v>5734</v>
      </c>
      <c r="L42" s="86">
        <v>6003</v>
      </c>
      <c r="M42" s="86">
        <v>6282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0</v>
      </c>
      <c r="G43" s="86">
        <v>0</v>
      </c>
      <c r="H43" s="87">
        <v>0</v>
      </c>
      <c r="I43" s="86">
        <v>0</v>
      </c>
      <c r="J43" s="88">
        <v>0</v>
      </c>
      <c r="K43" s="86">
        <v>0</v>
      </c>
      <c r="L43" s="86">
        <v>0</v>
      </c>
      <c r="M43" s="86">
        <v>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22</v>
      </c>
      <c r="F44" s="86">
        <v>10</v>
      </c>
      <c r="G44" s="86">
        <v>26</v>
      </c>
      <c r="H44" s="87">
        <v>0</v>
      </c>
      <c r="I44" s="86">
        <v>0</v>
      </c>
      <c r="J44" s="88">
        <v>29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0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1647</v>
      </c>
      <c r="F51" s="72">
        <f t="shared" ref="F51:M51" si="4">F52+F59+F62+F63+F64+F72+F73</f>
        <v>109</v>
      </c>
      <c r="G51" s="72">
        <f t="shared" si="4"/>
        <v>164</v>
      </c>
      <c r="H51" s="73">
        <f t="shared" si="4"/>
        <v>66</v>
      </c>
      <c r="I51" s="72">
        <f t="shared" si="4"/>
        <v>66</v>
      </c>
      <c r="J51" s="74">
        <f t="shared" si="4"/>
        <v>665</v>
      </c>
      <c r="K51" s="72">
        <f t="shared" si="4"/>
        <v>69</v>
      </c>
      <c r="L51" s="72">
        <f t="shared" si="4"/>
        <v>69</v>
      </c>
      <c r="M51" s="72">
        <f t="shared" si="4"/>
        <v>73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0</v>
      </c>
      <c r="F72" s="86">
        <v>0</v>
      </c>
      <c r="G72" s="86">
        <v>0</v>
      </c>
      <c r="H72" s="87">
        <v>0</v>
      </c>
      <c r="I72" s="86">
        <v>0</v>
      </c>
      <c r="J72" s="88">
        <v>0</v>
      </c>
      <c r="K72" s="86">
        <v>0</v>
      </c>
      <c r="L72" s="86">
        <v>0</v>
      </c>
      <c r="M72" s="86">
        <v>0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1647</v>
      </c>
      <c r="F73" s="86">
        <f t="shared" ref="F73:M73" si="12">SUM(F74:F75)</f>
        <v>109</v>
      </c>
      <c r="G73" s="86">
        <f t="shared" si="12"/>
        <v>164</v>
      </c>
      <c r="H73" s="87">
        <f t="shared" si="12"/>
        <v>66</v>
      </c>
      <c r="I73" s="86">
        <f t="shared" si="12"/>
        <v>66</v>
      </c>
      <c r="J73" s="88">
        <f t="shared" si="12"/>
        <v>665</v>
      </c>
      <c r="K73" s="86">
        <f t="shared" si="12"/>
        <v>69</v>
      </c>
      <c r="L73" s="86">
        <f t="shared" si="12"/>
        <v>69</v>
      </c>
      <c r="M73" s="86">
        <f t="shared" si="12"/>
        <v>73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0</v>
      </c>
      <c r="F74" s="79">
        <v>0</v>
      </c>
      <c r="G74" s="79">
        <v>164</v>
      </c>
      <c r="H74" s="80">
        <v>0</v>
      </c>
      <c r="I74" s="79">
        <v>0</v>
      </c>
      <c r="J74" s="81">
        <v>0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1647</v>
      </c>
      <c r="F75" s="93">
        <v>109</v>
      </c>
      <c r="G75" s="93">
        <v>0</v>
      </c>
      <c r="H75" s="94">
        <v>66</v>
      </c>
      <c r="I75" s="93">
        <v>66</v>
      </c>
      <c r="J75" s="95">
        <v>665</v>
      </c>
      <c r="K75" s="93">
        <v>69</v>
      </c>
      <c r="L75" s="93">
        <v>69</v>
      </c>
      <c r="M75" s="93">
        <v>73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0</v>
      </c>
      <c r="F77" s="72">
        <f t="shared" ref="F77:M77" si="13">F78+F81+F84+F85+F86+F87+F88</f>
        <v>0</v>
      </c>
      <c r="G77" s="72">
        <f t="shared" si="13"/>
        <v>0</v>
      </c>
      <c r="H77" s="73">
        <f t="shared" si="13"/>
        <v>0</v>
      </c>
      <c r="I77" s="72">
        <f t="shared" si="13"/>
        <v>0</v>
      </c>
      <c r="J77" s="74">
        <f t="shared" si="13"/>
        <v>0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0</v>
      </c>
      <c r="I81" s="86">
        <f t="shared" si="15"/>
        <v>0</v>
      </c>
      <c r="J81" s="88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0</v>
      </c>
      <c r="H83" s="94">
        <v>0</v>
      </c>
      <c r="I83" s="93">
        <v>0</v>
      </c>
      <c r="J83" s="95">
        <v>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408098</v>
      </c>
      <c r="F92" s="46">
        <f t="shared" ref="F92:M92" si="16">F4+F51+F77+F90</f>
        <v>163901</v>
      </c>
      <c r="G92" s="46">
        <f t="shared" si="16"/>
        <v>112089</v>
      </c>
      <c r="H92" s="47">
        <f t="shared" si="16"/>
        <v>157417</v>
      </c>
      <c r="I92" s="46">
        <f t="shared" si="16"/>
        <v>154352</v>
      </c>
      <c r="J92" s="48">
        <f t="shared" si="16"/>
        <v>146345</v>
      </c>
      <c r="K92" s="46">
        <f t="shared" si="16"/>
        <v>169823</v>
      </c>
      <c r="L92" s="46">
        <f t="shared" si="16"/>
        <v>239510</v>
      </c>
      <c r="M92" s="46">
        <f t="shared" si="16"/>
        <v>252231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131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133</v>
      </c>
      <c r="F3" s="17" t="s">
        <v>134</v>
      </c>
      <c r="G3" s="17" t="s">
        <v>135</v>
      </c>
      <c r="H3" s="173" t="s">
        <v>136</v>
      </c>
      <c r="I3" s="174"/>
      <c r="J3" s="175"/>
      <c r="K3" s="17" t="s">
        <v>137</v>
      </c>
      <c r="L3" s="17" t="s">
        <v>138</v>
      </c>
      <c r="M3" s="17" t="s">
        <v>139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0</v>
      </c>
      <c r="F4" s="72">
        <f t="shared" ref="F4:M4" si="0">F5+F8+F47</f>
        <v>0</v>
      </c>
      <c r="G4" s="72">
        <f t="shared" si="0"/>
        <v>11304</v>
      </c>
      <c r="H4" s="73">
        <f t="shared" si="0"/>
        <v>86457</v>
      </c>
      <c r="I4" s="72">
        <f t="shared" si="0"/>
        <v>103368</v>
      </c>
      <c r="J4" s="74">
        <f t="shared" si="0"/>
        <v>103368</v>
      </c>
      <c r="K4" s="72">
        <f t="shared" si="0"/>
        <v>50495</v>
      </c>
      <c r="L4" s="72">
        <f t="shared" si="0"/>
        <v>59757</v>
      </c>
      <c r="M4" s="72">
        <f t="shared" si="0"/>
        <v>0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0</v>
      </c>
      <c r="F5" s="100">
        <f t="shared" ref="F5:M5" si="1">SUM(F6:F7)</f>
        <v>0</v>
      </c>
      <c r="G5" s="100">
        <f t="shared" si="1"/>
        <v>38</v>
      </c>
      <c r="H5" s="101">
        <f t="shared" si="1"/>
        <v>9635</v>
      </c>
      <c r="I5" s="100">
        <f t="shared" si="1"/>
        <v>9635</v>
      </c>
      <c r="J5" s="102">
        <f t="shared" si="1"/>
        <v>9635</v>
      </c>
      <c r="K5" s="100">
        <f t="shared" si="1"/>
        <v>9635</v>
      </c>
      <c r="L5" s="100">
        <f t="shared" si="1"/>
        <v>9635</v>
      </c>
      <c r="M5" s="100">
        <f t="shared" si="1"/>
        <v>0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0</v>
      </c>
      <c r="F6" s="79">
        <v>0</v>
      </c>
      <c r="G6" s="79">
        <v>38</v>
      </c>
      <c r="H6" s="80">
        <v>8093</v>
      </c>
      <c r="I6" s="79">
        <v>8093</v>
      </c>
      <c r="J6" s="81">
        <v>8093</v>
      </c>
      <c r="K6" s="79">
        <v>8093</v>
      </c>
      <c r="L6" s="79">
        <v>8093</v>
      </c>
      <c r="M6" s="79">
        <v>0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0</v>
      </c>
      <c r="F7" s="93">
        <v>0</v>
      </c>
      <c r="G7" s="93">
        <v>0</v>
      </c>
      <c r="H7" s="94">
        <v>1542</v>
      </c>
      <c r="I7" s="93">
        <v>1542</v>
      </c>
      <c r="J7" s="95">
        <v>1542</v>
      </c>
      <c r="K7" s="93">
        <v>1542</v>
      </c>
      <c r="L7" s="93">
        <v>1542</v>
      </c>
      <c r="M7" s="93">
        <v>0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0</v>
      </c>
      <c r="F8" s="100">
        <f t="shared" ref="F8:M8" si="2">SUM(F9:F46)</f>
        <v>0</v>
      </c>
      <c r="G8" s="100">
        <f t="shared" si="2"/>
        <v>11266</v>
      </c>
      <c r="H8" s="101">
        <f t="shared" si="2"/>
        <v>76822</v>
      </c>
      <c r="I8" s="100">
        <f t="shared" si="2"/>
        <v>93733</v>
      </c>
      <c r="J8" s="102">
        <f t="shared" si="2"/>
        <v>93733</v>
      </c>
      <c r="K8" s="100">
        <f t="shared" si="2"/>
        <v>40860</v>
      </c>
      <c r="L8" s="100">
        <f t="shared" si="2"/>
        <v>50122</v>
      </c>
      <c r="M8" s="100">
        <f t="shared" si="2"/>
        <v>0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0</v>
      </c>
      <c r="G10" s="86">
        <v>77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0</v>
      </c>
      <c r="H11" s="87">
        <v>0</v>
      </c>
      <c r="I11" s="86">
        <v>0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0</v>
      </c>
      <c r="F14" s="86">
        <v>0</v>
      </c>
      <c r="G14" s="86">
        <v>0</v>
      </c>
      <c r="H14" s="87">
        <v>0</v>
      </c>
      <c r="I14" s="86">
        <v>0</v>
      </c>
      <c r="J14" s="88">
        <v>0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0</v>
      </c>
      <c r="H15" s="87">
        <v>88</v>
      </c>
      <c r="I15" s="86">
        <v>88</v>
      </c>
      <c r="J15" s="88">
        <v>88</v>
      </c>
      <c r="K15" s="86">
        <v>88</v>
      </c>
      <c r="L15" s="86">
        <v>88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67</v>
      </c>
      <c r="I16" s="86">
        <v>67</v>
      </c>
      <c r="J16" s="88">
        <v>67</v>
      </c>
      <c r="K16" s="86">
        <v>67</v>
      </c>
      <c r="L16" s="86">
        <v>67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7524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0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0</v>
      </c>
      <c r="F37" s="86">
        <v>0</v>
      </c>
      <c r="G37" s="86">
        <v>0</v>
      </c>
      <c r="H37" s="87">
        <v>0</v>
      </c>
      <c r="I37" s="86">
        <v>0</v>
      </c>
      <c r="J37" s="88">
        <v>0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0</v>
      </c>
      <c r="F38" s="86">
        <v>0</v>
      </c>
      <c r="G38" s="86">
        <v>0</v>
      </c>
      <c r="H38" s="87">
        <v>0</v>
      </c>
      <c r="I38" s="86">
        <v>0</v>
      </c>
      <c r="J38" s="88">
        <v>0</v>
      </c>
      <c r="K38" s="86">
        <v>0</v>
      </c>
      <c r="L38" s="86">
        <v>0</v>
      </c>
      <c r="M38" s="86">
        <v>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0</v>
      </c>
      <c r="G40" s="86">
        <v>3665</v>
      </c>
      <c r="H40" s="87">
        <v>76457</v>
      </c>
      <c r="I40" s="86">
        <v>93368</v>
      </c>
      <c r="J40" s="88">
        <v>93368</v>
      </c>
      <c r="K40" s="86">
        <v>40495</v>
      </c>
      <c r="L40" s="86">
        <v>49757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0</v>
      </c>
      <c r="F42" s="86">
        <v>0</v>
      </c>
      <c r="G42" s="86">
        <v>0</v>
      </c>
      <c r="H42" s="87">
        <v>210</v>
      </c>
      <c r="I42" s="86">
        <v>210</v>
      </c>
      <c r="J42" s="88">
        <v>210</v>
      </c>
      <c r="K42" s="86">
        <v>210</v>
      </c>
      <c r="L42" s="86">
        <v>210</v>
      </c>
      <c r="M42" s="86">
        <v>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0</v>
      </c>
      <c r="G43" s="86">
        <v>0</v>
      </c>
      <c r="H43" s="87">
        <v>0</v>
      </c>
      <c r="I43" s="86">
        <v>0</v>
      </c>
      <c r="J43" s="88">
        <v>0</v>
      </c>
      <c r="K43" s="86">
        <v>0</v>
      </c>
      <c r="L43" s="86">
        <v>0</v>
      </c>
      <c r="M43" s="86">
        <v>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0</v>
      </c>
      <c r="F44" s="86">
        <v>0</v>
      </c>
      <c r="G44" s="86">
        <v>0</v>
      </c>
      <c r="H44" s="87">
        <v>0</v>
      </c>
      <c r="I44" s="86">
        <v>0</v>
      </c>
      <c r="J44" s="88">
        <v>0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0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0</v>
      </c>
      <c r="F51" s="72">
        <f t="shared" ref="F51:M51" si="4">F52+F59+F62+F63+F64+F72+F73</f>
        <v>0</v>
      </c>
      <c r="G51" s="72">
        <f t="shared" si="4"/>
        <v>0</v>
      </c>
      <c r="H51" s="73">
        <f t="shared" si="4"/>
        <v>0</v>
      </c>
      <c r="I51" s="72">
        <f t="shared" si="4"/>
        <v>0</v>
      </c>
      <c r="J51" s="74">
        <f t="shared" si="4"/>
        <v>0</v>
      </c>
      <c r="K51" s="72">
        <f t="shared" si="4"/>
        <v>0</v>
      </c>
      <c r="L51" s="72">
        <f t="shared" si="4"/>
        <v>0</v>
      </c>
      <c r="M51" s="72">
        <f t="shared" si="4"/>
        <v>0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0</v>
      </c>
      <c r="F72" s="86">
        <v>0</v>
      </c>
      <c r="G72" s="86">
        <v>0</v>
      </c>
      <c r="H72" s="87">
        <v>0</v>
      </c>
      <c r="I72" s="86">
        <v>0</v>
      </c>
      <c r="J72" s="88">
        <v>0</v>
      </c>
      <c r="K72" s="86">
        <v>0</v>
      </c>
      <c r="L72" s="86">
        <v>0</v>
      </c>
      <c r="M72" s="86">
        <v>0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0</v>
      </c>
      <c r="F73" s="86">
        <f t="shared" ref="F73:M73" si="12">SUM(F74:F75)</f>
        <v>0</v>
      </c>
      <c r="G73" s="86">
        <f t="shared" si="12"/>
        <v>0</v>
      </c>
      <c r="H73" s="87">
        <f t="shared" si="12"/>
        <v>0</v>
      </c>
      <c r="I73" s="86">
        <f t="shared" si="12"/>
        <v>0</v>
      </c>
      <c r="J73" s="88">
        <f t="shared" si="12"/>
        <v>0</v>
      </c>
      <c r="K73" s="86">
        <f t="shared" si="12"/>
        <v>0</v>
      </c>
      <c r="L73" s="86">
        <f t="shared" si="12"/>
        <v>0</v>
      </c>
      <c r="M73" s="86">
        <f t="shared" si="12"/>
        <v>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0</v>
      </c>
      <c r="F74" s="79">
        <v>0</v>
      </c>
      <c r="G74" s="79">
        <v>0</v>
      </c>
      <c r="H74" s="80">
        <v>0</v>
      </c>
      <c r="I74" s="79">
        <v>0</v>
      </c>
      <c r="J74" s="81">
        <v>0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1054559</v>
      </c>
      <c r="F77" s="72">
        <f t="shared" ref="F77:M77" si="13">F78+F81+F84+F85+F86+F87+F88</f>
        <v>1228187</v>
      </c>
      <c r="G77" s="72">
        <f t="shared" si="13"/>
        <v>564081</v>
      </c>
      <c r="H77" s="73">
        <f t="shared" si="13"/>
        <v>911142</v>
      </c>
      <c r="I77" s="72">
        <f t="shared" si="13"/>
        <v>1046694</v>
      </c>
      <c r="J77" s="74">
        <f t="shared" si="13"/>
        <v>1046694</v>
      </c>
      <c r="K77" s="72">
        <f t="shared" si="13"/>
        <v>1072830</v>
      </c>
      <c r="L77" s="72">
        <f t="shared" si="13"/>
        <v>433681</v>
      </c>
      <c r="M77" s="72">
        <f t="shared" si="13"/>
        <v>1000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1054559</v>
      </c>
      <c r="F78" s="100">
        <f t="shared" ref="F78:M78" si="14">SUM(F79:F80)</f>
        <v>1228187</v>
      </c>
      <c r="G78" s="100">
        <f t="shared" si="14"/>
        <v>564081</v>
      </c>
      <c r="H78" s="101">
        <f t="shared" si="14"/>
        <v>911142</v>
      </c>
      <c r="I78" s="100">
        <f t="shared" si="14"/>
        <v>1046694</v>
      </c>
      <c r="J78" s="102">
        <f t="shared" si="14"/>
        <v>1046694</v>
      </c>
      <c r="K78" s="100">
        <f t="shared" si="14"/>
        <v>1072830</v>
      </c>
      <c r="L78" s="100">
        <f t="shared" si="14"/>
        <v>433681</v>
      </c>
      <c r="M78" s="100">
        <f t="shared" si="14"/>
        <v>1000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1054559</v>
      </c>
      <c r="F79" s="79">
        <v>1228187</v>
      </c>
      <c r="G79" s="79">
        <v>564081</v>
      </c>
      <c r="H79" s="80">
        <v>911142</v>
      </c>
      <c r="I79" s="79">
        <v>1046694</v>
      </c>
      <c r="J79" s="81">
        <v>1046694</v>
      </c>
      <c r="K79" s="79">
        <v>1072830</v>
      </c>
      <c r="L79" s="79">
        <v>433681</v>
      </c>
      <c r="M79" s="79">
        <v>1000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0</v>
      </c>
      <c r="I81" s="86">
        <f t="shared" si="15"/>
        <v>0</v>
      </c>
      <c r="J81" s="88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0</v>
      </c>
      <c r="H83" s="94">
        <v>0</v>
      </c>
      <c r="I83" s="93">
        <v>0</v>
      </c>
      <c r="J83" s="95">
        <v>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1054559</v>
      </c>
      <c r="F92" s="46">
        <f t="shared" ref="F92:M92" si="16">F4+F51+F77+F90</f>
        <v>1228187</v>
      </c>
      <c r="G92" s="46">
        <f t="shared" si="16"/>
        <v>575385</v>
      </c>
      <c r="H92" s="47">
        <f t="shared" si="16"/>
        <v>997599</v>
      </c>
      <c r="I92" s="46">
        <f t="shared" si="16"/>
        <v>1150062</v>
      </c>
      <c r="J92" s="48">
        <f t="shared" si="16"/>
        <v>1150062</v>
      </c>
      <c r="K92" s="46">
        <f t="shared" si="16"/>
        <v>1123325</v>
      </c>
      <c r="L92" s="46">
        <f t="shared" si="16"/>
        <v>493438</v>
      </c>
      <c r="M92" s="46">
        <f t="shared" si="16"/>
        <v>1000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132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133</v>
      </c>
      <c r="F3" s="17" t="s">
        <v>134</v>
      </c>
      <c r="G3" s="17" t="s">
        <v>135</v>
      </c>
      <c r="H3" s="173" t="s">
        <v>136</v>
      </c>
      <c r="I3" s="174"/>
      <c r="J3" s="175"/>
      <c r="K3" s="17" t="s">
        <v>137</v>
      </c>
      <c r="L3" s="17" t="s">
        <v>138</v>
      </c>
      <c r="M3" s="17" t="s">
        <v>139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225936</v>
      </c>
      <c r="F4" s="72">
        <f t="shared" ref="F4:M4" si="0">F5+F8+F47</f>
        <v>223622</v>
      </c>
      <c r="G4" s="72">
        <f t="shared" si="0"/>
        <v>267903</v>
      </c>
      <c r="H4" s="73">
        <f t="shared" si="0"/>
        <v>305987</v>
      </c>
      <c r="I4" s="72">
        <f t="shared" si="0"/>
        <v>303270</v>
      </c>
      <c r="J4" s="74">
        <f t="shared" si="0"/>
        <v>303270</v>
      </c>
      <c r="K4" s="72">
        <f t="shared" si="0"/>
        <v>298584</v>
      </c>
      <c r="L4" s="72">
        <f t="shared" si="0"/>
        <v>319349</v>
      </c>
      <c r="M4" s="72">
        <f t="shared" si="0"/>
        <v>338389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131851</v>
      </c>
      <c r="F5" s="100">
        <f t="shared" ref="F5:M5" si="1">SUM(F6:F7)</f>
        <v>130376</v>
      </c>
      <c r="G5" s="100">
        <f t="shared" si="1"/>
        <v>139911</v>
      </c>
      <c r="H5" s="101">
        <f t="shared" si="1"/>
        <v>167222</v>
      </c>
      <c r="I5" s="100">
        <f t="shared" si="1"/>
        <v>159242</v>
      </c>
      <c r="J5" s="102">
        <f t="shared" si="1"/>
        <v>159242</v>
      </c>
      <c r="K5" s="100">
        <f t="shared" si="1"/>
        <v>154256</v>
      </c>
      <c r="L5" s="100">
        <f t="shared" si="1"/>
        <v>167680</v>
      </c>
      <c r="M5" s="100">
        <f t="shared" si="1"/>
        <v>177902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127896</v>
      </c>
      <c r="F6" s="79">
        <v>124991</v>
      </c>
      <c r="G6" s="79">
        <v>133618</v>
      </c>
      <c r="H6" s="80">
        <v>160818</v>
      </c>
      <c r="I6" s="79">
        <v>154673</v>
      </c>
      <c r="J6" s="81">
        <v>154673</v>
      </c>
      <c r="K6" s="79">
        <v>145963</v>
      </c>
      <c r="L6" s="79">
        <v>158941</v>
      </c>
      <c r="M6" s="79">
        <v>168631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3955</v>
      </c>
      <c r="F7" s="93">
        <v>5385</v>
      </c>
      <c r="G7" s="93">
        <v>6293</v>
      </c>
      <c r="H7" s="94">
        <v>6404</v>
      </c>
      <c r="I7" s="93">
        <v>4569</v>
      </c>
      <c r="J7" s="95">
        <v>4569</v>
      </c>
      <c r="K7" s="93">
        <v>8293</v>
      </c>
      <c r="L7" s="93">
        <v>8739</v>
      </c>
      <c r="M7" s="93">
        <v>9271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94085</v>
      </c>
      <c r="F8" s="100">
        <f t="shared" ref="F8:M8" si="2">SUM(F9:F46)</f>
        <v>93246</v>
      </c>
      <c r="G8" s="100">
        <f t="shared" si="2"/>
        <v>127992</v>
      </c>
      <c r="H8" s="101">
        <f t="shared" si="2"/>
        <v>138765</v>
      </c>
      <c r="I8" s="100">
        <f t="shared" si="2"/>
        <v>144028</v>
      </c>
      <c r="J8" s="102">
        <f t="shared" si="2"/>
        <v>144028</v>
      </c>
      <c r="K8" s="100">
        <f t="shared" si="2"/>
        <v>144328</v>
      </c>
      <c r="L8" s="100">
        <f t="shared" si="2"/>
        <v>151669</v>
      </c>
      <c r="M8" s="100">
        <f t="shared" si="2"/>
        <v>160487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-23</v>
      </c>
      <c r="J9" s="81">
        <v>0</v>
      </c>
      <c r="K9" s="79">
        <v>20</v>
      </c>
      <c r="L9" s="79">
        <v>30</v>
      </c>
      <c r="M9" s="79">
        <v>43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990</v>
      </c>
      <c r="F10" s="86">
        <v>367</v>
      </c>
      <c r="G10" s="86">
        <v>0</v>
      </c>
      <c r="H10" s="87">
        <v>499</v>
      </c>
      <c r="I10" s="86">
        <v>299</v>
      </c>
      <c r="J10" s="88">
        <v>499</v>
      </c>
      <c r="K10" s="86">
        <v>1164</v>
      </c>
      <c r="L10" s="86">
        <v>1144</v>
      </c>
      <c r="M10" s="86">
        <v>1175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81</v>
      </c>
      <c r="F11" s="86">
        <v>0</v>
      </c>
      <c r="G11" s="86">
        <v>0</v>
      </c>
      <c r="H11" s="87">
        <v>447</v>
      </c>
      <c r="I11" s="86">
        <v>387</v>
      </c>
      <c r="J11" s="88">
        <v>447</v>
      </c>
      <c r="K11" s="86">
        <v>484</v>
      </c>
      <c r="L11" s="86">
        <v>506</v>
      </c>
      <c r="M11" s="86">
        <v>532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11794</v>
      </c>
      <c r="F14" s="86">
        <v>14950</v>
      </c>
      <c r="G14" s="86">
        <v>11775</v>
      </c>
      <c r="H14" s="87">
        <v>8204</v>
      </c>
      <c r="I14" s="86">
        <v>8004</v>
      </c>
      <c r="J14" s="88">
        <v>12175</v>
      </c>
      <c r="K14" s="86">
        <v>9347</v>
      </c>
      <c r="L14" s="86">
        <v>9786</v>
      </c>
      <c r="M14" s="86">
        <v>10347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340</v>
      </c>
      <c r="F15" s="86">
        <v>323</v>
      </c>
      <c r="G15" s="86">
        <v>400</v>
      </c>
      <c r="H15" s="87">
        <v>575</v>
      </c>
      <c r="I15" s="86">
        <v>475</v>
      </c>
      <c r="J15" s="88">
        <v>575</v>
      </c>
      <c r="K15" s="86">
        <v>603</v>
      </c>
      <c r="L15" s="86">
        <v>627</v>
      </c>
      <c r="M15" s="86">
        <v>660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2743</v>
      </c>
      <c r="F16" s="86">
        <v>1124</v>
      </c>
      <c r="G16" s="86">
        <v>1867</v>
      </c>
      <c r="H16" s="87">
        <v>4657</v>
      </c>
      <c r="I16" s="86">
        <v>4657</v>
      </c>
      <c r="J16" s="88">
        <v>4657</v>
      </c>
      <c r="K16" s="86">
        <v>4890</v>
      </c>
      <c r="L16" s="86">
        <v>5115</v>
      </c>
      <c r="M16" s="86">
        <v>5386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8075</v>
      </c>
      <c r="F17" s="86">
        <v>12052</v>
      </c>
      <c r="G17" s="86">
        <v>10177</v>
      </c>
      <c r="H17" s="87">
        <v>11690</v>
      </c>
      <c r="I17" s="86">
        <v>9960</v>
      </c>
      <c r="J17" s="88">
        <v>11690</v>
      </c>
      <c r="K17" s="86">
        <v>12274</v>
      </c>
      <c r="L17" s="86">
        <v>11911</v>
      </c>
      <c r="M17" s="86">
        <v>12543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3912</v>
      </c>
      <c r="F22" s="86">
        <v>5013</v>
      </c>
      <c r="G22" s="86">
        <v>4845</v>
      </c>
      <c r="H22" s="87">
        <v>5336</v>
      </c>
      <c r="I22" s="86">
        <v>5156</v>
      </c>
      <c r="J22" s="88">
        <v>5336</v>
      </c>
      <c r="K22" s="86">
        <v>7143</v>
      </c>
      <c r="L22" s="86">
        <v>7509</v>
      </c>
      <c r="M22" s="86">
        <v>7889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5059</v>
      </c>
      <c r="F23" s="86">
        <v>5714</v>
      </c>
      <c r="G23" s="86">
        <v>18745</v>
      </c>
      <c r="H23" s="87">
        <v>14100</v>
      </c>
      <c r="I23" s="86">
        <v>14050</v>
      </c>
      <c r="J23" s="88">
        <v>14100</v>
      </c>
      <c r="K23" s="86">
        <v>14805</v>
      </c>
      <c r="L23" s="86">
        <v>15523</v>
      </c>
      <c r="M23" s="86">
        <v>16347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145</v>
      </c>
      <c r="I25" s="86">
        <v>145</v>
      </c>
      <c r="J25" s="88">
        <v>145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-150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7159</v>
      </c>
      <c r="G31" s="86">
        <v>0</v>
      </c>
      <c r="H31" s="87">
        <v>3557</v>
      </c>
      <c r="I31" s="86">
        <v>9655</v>
      </c>
      <c r="J31" s="88">
        <v>5505</v>
      </c>
      <c r="K31" s="86">
        <v>4123</v>
      </c>
      <c r="L31" s="86">
        <v>5472</v>
      </c>
      <c r="M31" s="86">
        <v>6709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171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10</v>
      </c>
      <c r="I33" s="86">
        <v>5012</v>
      </c>
      <c r="J33" s="88">
        <v>5002</v>
      </c>
      <c r="K33" s="86">
        <v>9591</v>
      </c>
      <c r="L33" s="86">
        <v>8568</v>
      </c>
      <c r="M33" s="86">
        <v>10247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5187</v>
      </c>
      <c r="F37" s="86">
        <v>5082</v>
      </c>
      <c r="G37" s="86">
        <v>603</v>
      </c>
      <c r="H37" s="87">
        <v>7319</v>
      </c>
      <c r="I37" s="86">
        <v>5319</v>
      </c>
      <c r="J37" s="88">
        <v>9052</v>
      </c>
      <c r="K37" s="86">
        <v>7686</v>
      </c>
      <c r="L37" s="86">
        <v>8011</v>
      </c>
      <c r="M37" s="86">
        <v>9193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30519</v>
      </c>
      <c r="F38" s="86">
        <v>20227</v>
      </c>
      <c r="G38" s="86">
        <v>60054</v>
      </c>
      <c r="H38" s="87">
        <v>50255</v>
      </c>
      <c r="I38" s="86">
        <v>50055</v>
      </c>
      <c r="J38" s="88">
        <v>45263</v>
      </c>
      <c r="K38" s="86">
        <v>52348</v>
      </c>
      <c r="L38" s="86">
        <v>55537</v>
      </c>
      <c r="M38" s="86">
        <v>57490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5</v>
      </c>
      <c r="F39" s="86">
        <v>4936</v>
      </c>
      <c r="G39" s="86">
        <v>0</v>
      </c>
      <c r="H39" s="87">
        <v>60</v>
      </c>
      <c r="I39" s="86">
        <v>54</v>
      </c>
      <c r="J39" s="88">
        <v>60</v>
      </c>
      <c r="K39" s="86">
        <v>63</v>
      </c>
      <c r="L39" s="86">
        <v>66</v>
      </c>
      <c r="M39" s="86">
        <v>69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3937</v>
      </c>
      <c r="F40" s="86">
        <v>62</v>
      </c>
      <c r="G40" s="86">
        <v>4447</v>
      </c>
      <c r="H40" s="87">
        <v>5059</v>
      </c>
      <c r="I40" s="86">
        <v>4339</v>
      </c>
      <c r="J40" s="88">
        <v>4059</v>
      </c>
      <c r="K40" s="86">
        <v>3560</v>
      </c>
      <c r="L40" s="86">
        <v>3748</v>
      </c>
      <c r="M40" s="86">
        <v>3947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17512</v>
      </c>
      <c r="F42" s="86">
        <v>13615</v>
      </c>
      <c r="G42" s="86">
        <v>11993</v>
      </c>
      <c r="H42" s="87">
        <v>21353</v>
      </c>
      <c r="I42" s="86">
        <v>21145</v>
      </c>
      <c r="J42" s="88">
        <v>19615</v>
      </c>
      <c r="K42" s="86">
        <v>9541</v>
      </c>
      <c r="L42" s="86">
        <v>9946</v>
      </c>
      <c r="M42" s="86">
        <v>9830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0</v>
      </c>
      <c r="G43" s="86">
        <v>0</v>
      </c>
      <c r="H43" s="87">
        <v>5</v>
      </c>
      <c r="I43" s="86">
        <v>5</v>
      </c>
      <c r="J43" s="88">
        <v>5</v>
      </c>
      <c r="K43" s="86">
        <v>5</v>
      </c>
      <c r="L43" s="86">
        <v>5</v>
      </c>
      <c r="M43" s="86">
        <v>5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6</v>
      </c>
      <c r="F44" s="86">
        <v>84</v>
      </c>
      <c r="G44" s="86">
        <v>221</v>
      </c>
      <c r="H44" s="87">
        <v>256</v>
      </c>
      <c r="I44" s="86">
        <v>246</v>
      </c>
      <c r="J44" s="88">
        <v>605</v>
      </c>
      <c r="K44" s="86">
        <v>3682</v>
      </c>
      <c r="L44" s="86">
        <v>5035</v>
      </c>
      <c r="M44" s="86">
        <v>4777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3925</v>
      </c>
      <c r="F45" s="86">
        <v>2538</v>
      </c>
      <c r="G45" s="86">
        <v>2694</v>
      </c>
      <c r="H45" s="87">
        <v>5238</v>
      </c>
      <c r="I45" s="86">
        <v>5238</v>
      </c>
      <c r="J45" s="88">
        <v>5238</v>
      </c>
      <c r="K45" s="86">
        <v>2999</v>
      </c>
      <c r="L45" s="86">
        <v>3130</v>
      </c>
      <c r="M45" s="86">
        <v>3298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14330</v>
      </c>
      <c r="F51" s="72">
        <f t="shared" ref="F51:M51" si="4">F52+F59+F62+F63+F64+F72+F73</f>
        <v>161</v>
      </c>
      <c r="G51" s="72">
        <f t="shared" si="4"/>
        <v>15320</v>
      </c>
      <c r="H51" s="73">
        <f t="shared" si="4"/>
        <v>20653</v>
      </c>
      <c r="I51" s="72">
        <f t="shared" si="4"/>
        <v>19746</v>
      </c>
      <c r="J51" s="74">
        <f t="shared" si="4"/>
        <v>19746</v>
      </c>
      <c r="K51" s="72">
        <f t="shared" si="4"/>
        <v>41335</v>
      </c>
      <c r="L51" s="72">
        <f t="shared" si="4"/>
        <v>22855</v>
      </c>
      <c r="M51" s="72">
        <f t="shared" si="4"/>
        <v>24066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13186</v>
      </c>
      <c r="F59" s="100">
        <f t="shared" ref="F59:M59" si="8">SUM(F60:F61)</f>
        <v>0</v>
      </c>
      <c r="G59" s="100">
        <f t="shared" si="8"/>
        <v>13794</v>
      </c>
      <c r="H59" s="101">
        <f t="shared" si="8"/>
        <v>19316</v>
      </c>
      <c r="I59" s="100">
        <f t="shared" si="8"/>
        <v>18409</v>
      </c>
      <c r="J59" s="102">
        <f t="shared" si="8"/>
        <v>18409</v>
      </c>
      <c r="K59" s="100">
        <f t="shared" si="8"/>
        <v>39941</v>
      </c>
      <c r="L59" s="100">
        <f t="shared" si="8"/>
        <v>21461</v>
      </c>
      <c r="M59" s="100">
        <f t="shared" si="8"/>
        <v>22598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13186</v>
      </c>
      <c r="F61" s="93">
        <v>0</v>
      </c>
      <c r="G61" s="93">
        <v>13794</v>
      </c>
      <c r="H61" s="94">
        <v>19316</v>
      </c>
      <c r="I61" s="93">
        <v>18409</v>
      </c>
      <c r="J61" s="95">
        <v>18409</v>
      </c>
      <c r="K61" s="93">
        <v>39941</v>
      </c>
      <c r="L61" s="93">
        <v>21461</v>
      </c>
      <c r="M61" s="93">
        <v>22598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0</v>
      </c>
      <c r="F72" s="86">
        <v>0</v>
      </c>
      <c r="G72" s="86">
        <v>0</v>
      </c>
      <c r="H72" s="87">
        <v>0</v>
      </c>
      <c r="I72" s="86">
        <v>0</v>
      </c>
      <c r="J72" s="88">
        <v>0</v>
      </c>
      <c r="K72" s="86">
        <v>0</v>
      </c>
      <c r="L72" s="86">
        <v>0</v>
      </c>
      <c r="M72" s="86">
        <v>0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1144</v>
      </c>
      <c r="F73" s="86">
        <f t="shared" ref="F73:M73" si="12">SUM(F74:F75)</f>
        <v>161</v>
      </c>
      <c r="G73" s="86">
        <f t="shared" si="12"/>
        <v>1526</v>
      </c>
      <c r="H73" s="87">
        <f t="shared" si="12"/>
        <v>1337</v>
      </c>
      <c r="I73" s="86">
        <f t="shared" si="12"/>
        <v>1337</v>
      </c>
      <c r="J73" s="88">
        <f t="shared" si="12"/>
        <v>1337</v>
      </c>
      <c r="K73" s="86">
        <f t="shared" si="12"/>
        <v>1394</v>
      </c>
      <c r="L73" s="86">
        <f t="shared" si="12"/>
        <v>1394</v>
      </c>
      <c r="M73" s="86">
        <f t="shared" si="12"/>
        <v>1468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1144</v>
      </c>
      <c r="F74" s="79">
        <v>161</v>
      </c>
      <c r="G74" s="79">
        <v>1526</v>
      </c>
      <c r="H74" s="80">
        <v>1337</v>
      </c>
      <c r="I74" s="79">
        <v>1337</v>
      </c>
      <c r="J74" s="81">
        <v>1337</v>
      </c>
      <c r="K74" s="79">
        <v>1394</v>
      </c>
      <c r="L74" s="79">
        <v>1394</v>
      </c>
      <c r="M74" s="79">
        <v>1468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333</v>
      </c>
      <c r="F77" s="72">
        <f t="shared" ref="F77:M77" si="13">F78+F81+F84+F85+F86+F87+F88</f>
        <v>0</v>
      </c>
      <c r="G77" s="72">
        <f t="shared" si="13"/>
        <v>0</v>
      </c>
      <c r="H77" s="73">
        <f t="shared" si="13"/>
        <v>1300</v>
      </c>
      <c r="I77" s="72">
        <f t="shared" si="13"/>
        <v>1740</v>
      </c>
      <c r="J77" s="74">
        <f t="shared" si="13"/>
        <v>1740</v>
      </c>
      <c r="K77" s="72">
        <f t="shared" si="13"/>
        <v>1395</v>
      </c>
      <c r="L77" s="72">
        <f t="shared" si="13"/>
        <v>1395</v>
      </c>
      <c r="M77" s="72">
        <f t="shared" si="13"/>
        <v>1470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333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1300</v>
      </c>
      <c r="I81" s="86">
        <f t="shared" si="15"/>
        <v>1740</v>
      </c>
      <c r="J81" s="88">
        <f t="shared" si="15"/>
        <v>1740</v>
      </c>
      <c r="K81" s="86">
        <f t="shared" si="15"/>
        <v>1395</v>
      </c>
      <c r="L81" s="86">
        <f t="shared" si="15"/>
        <v>1395</v>
      </c>
      <c r="M81" s="86">
        <f t="shared" si="15"/>
        <v>1470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333</v>
      </c>
      <c r="F83" s="93">
        <v>0</v>
      </c>
      <c r="G83" s="93">
        <v>0</v>
      </c>
      <c r="H83" s="94">
        <v>1300</v>
      </c>
      <c r="I83" s="93">
        <v>1740</v>
      </c>
      <c r="J83" s="95">
        <v>1740</v>
      </c>
      <c r="K83" s="93">
        <v>1395</v>
      </c>
      <c r="L83" s="93">
        <v>1395</v>
      </c>
      <c r="M83" s="93">
        <v>1470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240599</v>
      </c>
      <c r="F92" s="46">
        <f t="shared" ref="F92:M92" si="16">F4+F51+F77+F90</f>
        <v>223783</v>
      </c>
      <c r="G92" s="46">
        <f t="shared" si="16"/>
        <v>283223</v>
      </c>
      <c r="H92" s="47">
        <f t="shared" si="16"/>
        <v>327940</v>
      </c>
      <c r="I92" s="46">
        <f t="shared" si="16"/>
        <v>324756</v>
      </c>
      <c r="J92" s="48">
        <f t="shared" si="16"/>
        <v>324756</v>
      </c>
      <c r="K92" s="46">
        <f t="shared" si="16"/>
        <v>341314</v>
      </c>
      <c r="L92" s="46">
        <f t="shared" si="16"/>
        <v>343599</v>
      </c>
      <c r="M92" s="46">
        <f t="shared" si="16"/>
        <v>363925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189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  <c r="Z3" s="54" t="s">
        <v>32</v>
      </c>
    </row>
    <row r="4" spans="1:27" s="14" customFormat="1" ht="12.75" customHeight="1" x14ac:dyDescent="0.25">
      <c r="A4" s="25"/>
      <c r="B4" s="56" t="s">
        <v>155</v>
      </c>
      <c r="C4" s="33">
        <v>4907</v>
      </c>
      <c r="D4" s="33">
        <v>3767</v>
      </c>
      <c r="E4" s="33">
        <v>3149</v>
      </c>
      <c r="F4" s="27">
        <v>7839</v>
      </c>
      <c r="G4" s="28">
        <v>7839</v>
      </c>
      <c r="H4" s="29">
        <v>4953</v>
      </c>
      <c r="I4" s="33">
        <v>7776</v>
      </c>
      <c r="J4" s="33">
        <v>8777</v>
      </c>
      <c r="K4" s="33">
        <v>9242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156</v>
      </c>
      <c r="C5" s="33">
        <v>240489</v>
      </c>
      <c r="D5" s="33">
        <v>259488</v>
      </c>
      <c r="E5" s="33">
        <v>308370</v>
      </c>
      <c r="F5" s="32">
        <v>279535</v>
      </c>
      <c r="G5" s="33">
        <v>279321</v>
      </c>
      <c r="H5" s="34">
        <v>281321</v>
      </c>
      <c r="I5" s="33">
        <v>344988</v>
      </c>
      <c r="J5" s="33">
        <v>361102</v>
      </c>
      <c r="K5" s="33">
        <v>364785</v>
      </c>
      <c r="Z5" s="53">
        <f t="shared" si="0"/>
        <v>1</v>
      </c>
      <c r="AA5" s="30">
        <v>3</v>
      </c>
    </row>
    <row r="6" spans="1:27" s="14" customFormat="1" ht="12.75" customHeight="1" x14ac:dyDescent="0.25">
      <c r="A6" s="25"/>
      <c r="B6" s="56" t="s">
        <v>157</v>
      </c>
      <c r="C6" s="33">
        <v>918045</v>
      </c>
      <c r="D6" s="33">
        <v>976387</v>
      </c>
      <c r="E6" s="33">
        <v>974975</v>
      </c>
      <c r="F6" s="32">
        <v>967642</v>
      </c>
      <c r="G6" s="33">
        <v>985941</v>
      </c>
      <c r="H6" s="34">
        <v>1008359</v>
      </c>
      <c r="I6" s="33">
        <v>1046760</v>
      </c>
      <c r="J6" s="33">
        <v>1092579</v>
      </c>
      <c r="K6" s="33">
        <v>1150486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158</v>
      </c>
      <c r="C7" s="33">
        <v>36909</v>
      </c>
      <c r="D7" s="33">
        <v>65973</v>
      </c>
      <c r="E7" s="33">
        <v>67681</v>
      </c>
      <c r="F7" s="32">
        <v>48480</v>
      </c>
      <c r="G7" s="33">
        <v>33745</v>
      </c>
      <c r="H7" s="34">
        <v>33745</v>
      </c>
      <c r="I7" s="33">
        <v>49813</v>
      </c>
      <c r="J7" s="33">
        <v>50196</v>
      </c>
      <c r="K7" s="33">
        <v>52962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159</v>
      </c>
      <c r="C8" s="33">
        <v>9136</v>
      </c>
      <c r="D8" s="33">
        <v>8673</v>
      </c>
      <c r="E8" s="33">
        <v>620</v>
      </c>
      <c r="F8" s="32">
        <v>29983</v>
      </c>
      <c r="G8" s="33">
        <v>29776</v>
      </c>
      <c r="H8" s="34">
        <v>29776</v>
      </c>
      <c r="I8" s="33">
        <v>31853</v>
      </c>
      <c r="J8" s="33">
        <v>33318</v>
      </c>
      <c r="K8" s="33">
        <v>35084</v>
      </c>
      <c r="Z8" s="53">
        <f t="shared" si="0"/>
        <v>1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1209486</v>
      </c>
      <c r="D19" s="46">
        <f t="shared" ref="D19:K19" si="1">SUM(D4:D18)</f>
        <v>1314288</v>
      </c>
      <c r="E19" s="46">
        <f t="shared" si="1"/>
        <v>1354795</v>
      </c>
      <c r="F19" s="47">
        <f t="shared" si="1"/>
        <v>1333479</v>
      </c>
      <c r="G19" s="46">
        <f t="shared" si="1"/>
        <v>1336622</v>
      </c>
      <c r="H19" s="48">
        <f t="shared" si="1"/>
        <v>1358154</v>
      </c>
      <c r="I19" s="46">
        <f t="shared" si="1"/>
        <v>1481190</v>
      </c>
      <c r="J19" s="46">
        <f t="shared" si="1"/>
        <v>1545972</v>
      </c>
      <c r="K19" s="46">
        <f t="shared" si="1"/>
        <v>1612559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</row>
    <row r="4" spans="1:27" s="23" customFormat="1" ht="12.75" customHeight="1" x14ac:dyDescent="0.25">
      <c r="A4" s="18"/>
      <c r="B4" s="19" t="s">
        <v>6</v>
      </c>
      <c r="C4" s="20">
        <f>SUM(C5:C7)</f>
        <v>1171310</v>
      </c>
      <c r="D4" s="20">
        <f t="shared" ref="D4:K4" si="0">SUM(D5:D7)</f>
        <v>1290913</v>
      </c>
      <c r="E4" s="20">
        <f t="shared" si="0"/>
        <v>1321010</v>
      </c>
      <c r="F4" s="21">
        <f t="shared" si="0"/>
        <v>1295217</v>
      </c>
      <c r="G4" s="20">
        <f t="shared" si="0"/>
        <v>1299210</v>
      </c>
      <c r="H4" s="22">
        <f t="shared" si="0"/>
        <v>1320742</v>
      </c>
      <c r="I4" s="20">
        <f t="shared" si="0"/>
        <v>1422967</v>
      </c>
      <c r="J4" s="20">
        <f t="shared" si="0"/>
        <v>1483403</v>
      </c>
      <c r="K4" s="20">
        <f t="shared" si="0"/>
        <v>1561794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957635</v>
      </c>
      <c r="D5" s="28">
        <v>1034248</v>
      </c>
      <c r="E5" s="28">
        <v>1050936</v>
      </c>
      <c r="F5" s="27">
        <v>1119788</v>
      </c>
      <c r="G5" s="28">
        <v>1123636</v>
      </c>
      <c r="H5" s="29">
        <v>1115143</v>
      </c>
      <c r="I5" s="28">
        <v>1199115</v>
      </c>
      <c r="J5" s="28">
        <v>1256090</v>
      </c>
      <c r="K5" s="29">
        <v>1322754</v>
      </c>
      <c r="AA5" s="30">
        <v>3</v>
      </c>
    </row>
    <row r="6" spans="1:27" s="14" customFormat="1" ht="12.75" customHeight="1" x14ac:dyDescent="0.25">
      <c r="A6" s="31"/>
      <c r="B6" s="26" t="s">
        <v>9</v>
      </c>
      <c r="C6" s="32">
        <v>213675</v>
      </c>
      <c r="D6" s="33">
        <v>256665</v>
      </c>
      <c r="E6" s="33">
        <v>270074</v>
      </c>
      <c r="F6" s="32">
        <v>175429</v>
      </c>
      <c r="G6" s="33">
        <v>175574</v>
      </c>
      <c r="H6" s="34">
        <v>205599</v>
      </c>
      <c r="I6" s="33">
        <v>223852</v>
      </c>
      <c r="J6" s="33">
        <v>227313</v>
      </c>
      <c r="K6" s="34">
        <v>239040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27616</v>
      </c>
      <c r="D8" s="20">
        <f t="shared" ref="D8:K8" si="1">SUM(D9:D15)</f>
        <v>21257</v>
      </c>
      <c r="E8" s="20">
        <f t="shared" si="1"/>
        <v>32412</v>
      </c>
      <c r="F8" s="21">
        <f t="shared" si="1"/>
        <v>34425</v>
      </c>
      <c r="G8" s="20">
        <f t="shared" si="1"/>
        <v>34325</v>
      </c>
      <c r="H8" s="22">
        <f t="shared" si="1"/>
        <v>34325</v>
      </c>
      <c r="I8" s="20">
        <f t="shared" si="1"/>
        <v>41299</v>
      </c>
      <c r="J8" s="20">
        <f t="shared" si="1"/>
        <v>42389</v>
      </c>
      <c r="K8" s="20">
        <f t="shared" si="1"/>
        <v>44637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242</v>
      </c>
      <c r="D9" s="28">
        <v>267</v>
      </c>
      <c r="E9" s="28">
        <v>221</v>
      </c>
      <c r="F9" s="27">
        <v>369</v>
      </c>
      <c r="G9" s="28">
        <v>269</v>
      </c>
      <c r="H9" s="29">
        <v>269</v>
      </c>
      <c r="I9" s="28">
        <v>380</v>
      </c>
      <c r="J9" s="28">
        <v>380</v>
      </c>
      <c r="K9" s="29">
        <v>401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16828</v>
      </c>
      <c r="D14" s="33">
        <v>3621</v>
      </c>
      <c r="E14" s="33">
        <v>2636</v>
      </c>
      <c r="F14" s="32">
        <v>10707</v>
      </c>
      <c r="G14" s="33">
        <v>10707</v>
      </c>
      <c r="H14" s="34">
        <v>10707</v>
      </c>
      <c r="I14" s="33">
        <v>11518</v>
      </c>
      <c r="J14" s="33">
        <v>12420</v>
      </c>
      <c r="K14" s="34">
        <v>13078</v>
      </c>
    </row>
    <row r="15" spans="1:27" s="14" customFormat="1" ht="12.75" customHeight="1" x14ac:dyDescent="0.25">
      <c r="A15" s="25"/>
      <c r="B15" s="26" t="s">
        <v>20</v>
      </c>
      <c r="C15" s="35">
        <v>10546</v>
      </c>
      <c r="D15" s="36">
        <v>17369</v>
      </c>
      <c r="E15" s="36">
        <v>29555</v>
      </c>
      <c r="F15" s="35">
        <v>23349</v>
      </c>
      <c r="G15" s="36">
        <v>23349</v>
      </c>
      <c r="H15" s="37">
        <v>23349</v>
      </c>
      <c r="I15" s="36">
        <v>29401</v>
      </c>
      <c r="J15" s="36">
        <v>29589</v>
      </c>
      <c r="K15" s="37">
        <v>31158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10560</v>
      </c>
      <c r="D16" s="20">
        <f t="shared" ref="D16:K16" si="2">SUM(D17:D23)</f>
        <v>2118</v>
      </c>
      <c r="E16" s="20">
        <f t="shared" si="2"/>
        <v>1373</v>
      </c>
      <c r="F16" s="21">
        <f t="shared" si="2"/>
        <v>3837</v>
      </c>
      <c r="G16" s="20">
        <f t="shared" si="2"/>
        <v>3087</v>
      </c>
      <c r="H16" s="22">
        <f t="shared" si="2"/>
        <v>3087</v>
      </c>
      <c r="I16" s="20">
        <f t="shared" si="2"/>
        <v>16924</v>
      </c>
      <c r="J16" s="20">
        <f t="shared" si="2"/>
        <v>20180</v>
      </c>
      <c r="K16" s="20">
        <f t="shared" si="2"/>
        <v>6128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10560</v>
      </c>
      <c r="D18" s="33">
        <v>2118</v>
      </c>
      <c r="E18" s="33">
        <v>1373</v>
      </c>
      <c r="F18" s="32">
        <v>3837</v>
      </c>
      <c r="G18" s="33">
        <v>2987</v>
      </c>
      <c r="H18" s="34">
        <v>2987</v>
      </c>
      <c r="I18" s="33">
        <v>16924</v>
      </c>
      <c r="J18" s="33">
        <v>20180</v>
      </c>
      <c r="K18" s="34">
        <v>6128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100</v>
      </c>
      <c r="H23" s="37">
        <v>100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1209486</v>
      </c>
      <c r="D26" s="46">
        <f t="shared" ref="D26:K26" si="3">+D4+D8+D16+D24</f>
        <v>1314288</v>
      </c>
      <c r="E26" s="46">
        <f t="shared" si="3"/>
        <v>1354795</v>
      </c>
      <c r="F26" s="47">
        <f t="shared" si="3"/>
        <v>1333479</v>
      </c>
      <c r="G26" s="46">
        <f t="shared" si="3"/>
        <v>1336622</v>
      </c>
      <c r="H26" s="48">
        <f t="shared" si="3"/>
        <v>1358154</v>
      </c>
      <c r="I26" s="46">
        <f t="shared" si="3"/>
        <v>1481190</v>
      </c>
      <c r="J26" s="46">
        <f t="shared" si="3"/>
        <v>1545972</v>
      </c>
      <c r="K26" s="46">
        <f t="shared" si="3"/>
        <v>1612559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191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  <c r="Z3" s="54" t="s">
        <v>32</v>
      </c>
    </row>
    <row r="4" spans="1:27" s="14" customFormat="1" ht="12.75" customHeight="1" x14ac:dyDescent="0.25">
      <c r="A4" s="25"/>
      <c r="B4" s="56" t="s">
        <v>160</v>
      </c>
      <c r="C4" s="33">
        <v>7946816</v>
      </c>
      <c r="D4" s="33">
        <v>8727812</v>
      </c>
      <c r="E4" s="33">
        <v>9099093</v>
      </c>
      <c r="F4" s="27">
        <v>9823874</v>
      </c>
      <c r="G4" s="28">
        <v>9857684</v>
      </c>
      <c r="H4" s="29">
        <v>9857684</v>
      </c>
      <c r="I4" s="33">
        <v>10489798</v>
      </c>
      <c r="J4" s="33">
        <v>10966028</v>
      </c>
      <c r="K4" s="33">
        <v>11512335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161</v>
      </c>
      <c r="C5" s="33">
        <v>7640345</v>
      </c>
      <c r="D5" s="33">
        <v>7638672</v>
      </c>
      <c r="E5" s="33">
        <v>8375808</v>
      </c>
      <c r="F5" s="32">
        <v>8882991</v>
      </c>
      <c r="G5" s="33">
        <v>9132914</v>
      </c>
      <c r="H5" s="34">
        <v>9118527</v>
      </c>
      <c r="I5" s="33">
        <v>9267144</v>
      </c>
      <c r="J5" s="33">
        <v>9808192</v>
      </c>
      <c r="K5" s="33">
        <v>10273423</v>
      </c>
      <c r="Z5" s="53">
        <f t="shared" si="0"/>
        <v>1</v>
      </c>
      <c r="AA5" s="30">
        <v>4</v>
      </c>
    </row>
    <row r="6" spans="1:27" s="14" customFormat="1" ht="12.75" customHeight="1" x14ac:dyDescent="0.25">
      <c r="A6" s="25"/>
      <c r="B6" s="56" t="s">
        <v>162</v>
      </c>
      <c r="C6" s="33">
        <v>90900</v>
      </c>
      <c r="D6" s="33">
        <v>63162</v>
      </c>
      <c r="E6" s="33">
        <v>30534</v>
      </c>
      <c r="F6" s="32">
        <v>34812</v>
      </c>
      <c r="G6" s="33">
        <v>34406</v>
      </c>
      <c r="H6" s="34">
        <v>34406</v>
      </c>
      <c r="I6" s="33">
        <v>18489</v>
      </c>
      <c r="J6" s="33">
        <v>14354</v>
      </c>
      <c r="K6" s="33">
        <v>15115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163</v>
      </c>
      <c r="C7" s="33">
        <v>654383</v>
      </c>
      <c r="D7" s="33">
        <v>779024</v>
      </c>
      <c r="E7" s="33">
        <v>959029</v>
      </c>
      <c r="F7" s="32">
        <v>932050</v>
      </c>
      <c r="G7" s="33">
        <v>932050</v>
      </c>
      <c r="H7" s="34">
        <v>932050</v>
      </c>
      <c r="I7" s="33">
        <v>991153</v>
      </c>
      <c r="J7" s="33">
        <v>1030799</v>
      </c>
      <c r="K7" s="33">
        <v>1085431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164</v>
      </c>
      <c r="C8" s="33">
        <v>5220</v>
      </c>
      <c r="D8" s="33">
        <v>3617</v>
      </c>
      <c r="E8" s="33">
        <v>659</v>
      </c>
      <c r="F8" s="32">
        <v>3887</v>
      </c>
      <c r="G8" s="33">
        <v>3887</v>
      </c>
      <c r="H8" s="34">
        <v>3887</v>
      </c>
      <c r="I8" s="33">
        <v>4112</v>
      </c>
      <c r="J8" s="33">
        <v>4301</v>
      </c>
      <c r="K8" s="33">
        <v>4528</v>
      </c>
      <c r="Z8" s="53">
        <f t="shared" si="0"/>
        <v>1</v>
      </c>
      <c r="AA8" s="24" t="s">
        <v>13</v>
      </c>
    </row>
    <row r="9" spans="1:27" s="14" customFormat="1" ht="12.75" customHeight="1" x14ac:dyDescent="0.25">
      <c r="A9" s="25"/>
      <c r="B9" s="56" t="s">
        <v>165</v>
      </c>
      <c r="C9" s="33">
        <v>0</v>
      </c>
      <c r="D9" s="33">
        <v>607</v>
      </c>
      <c r="E9" s="33">
        <v>5732</v>
      </c>
      <c r="F9" s="32">
        <v>10727</v>
      </c>
      <c r="G9" s="33">
        <v>23312</v>
      </c>
      <c r="H9" s="34">
        <v>23312</v>
      </c>
      <c r="I9" s="33">
        <v>11340</v>
      </c>
      <c r="J9" s="33">
        <v>11862</v>
      </c>
      <c r="K9" s="33">
        <v>12490</v>
      </c>
      <c r="Z9" s="53">
        <f t="shared" si="0"/>
        <v>1</v>
      </c>
      <c r="AA9" s="14" t="s">
        <v>30</v>
      </c>
    </row>
    <row r="10" spans="1:27" s="14" customFormat="1" ht="12.75" customHeight="1" x14ac:dyDescent="0.25">
      <c r="A10" s="25"/>
      <c r="B10" s="56" t="s">
        <v>166</v>
      </c>
      <c r="C10" s="33">
        <v>2500</v>
      </c>
      <c r="D10" s="33">
        <v>3473</v>
      </c>
      <c r="E10" s="33">
        <v>941</v>
      </c>
      <c r="F10" s="32">
        <v>14169</v>
      </c>
      <c r="G10" s="33">
        <v>14169</v>
      </c>
      <c r="H10" s="34">
        <v>14169</v>
      </c>
      <c r="I10" s="33">
        <v>15159</v>
      </c>
      <c r="J10" s="33">
        <v>16169</v>
      </c>
      <c r="K10" s="33">
        <v>31982</v>
      </c>
      <c r="Z10" s="53">
        <f t="shared" si="0"/>
        <v>1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16340164</v>
      </c>
      <c r="D19" s="46">
        <f t="shared" ref="D19:K19" si="1">SUM(D4:D18)</f>
        <v>17216367</v>
      </c>
      <c r="E19" s="46">
        <f t="shared" si="1"/>
        <v>18471796</v>
      </c>
      <c r="F19" s="47">
        <f t="shared" si="1"/>
        <v>19702510</v>
      </c>
      <c r="G19" s="46">
        <f t="shared" si="1"/>
        <v>19998422</v>
      </c>
      <c r="H19" s="48">
        <f t="shared" si="1"/>
        <v>19984035</v>
      </c>
      <c r="I19" s="46">
        <f t="shared" si="1"/>
        <v>20797195</v>
      </c>
      <c r="J19" s="46">
        <f t="shared" si="1"/>
        <v>21851705</v>
      </c>
      <c r="K19" s="46">
        <f t="shared" si="1"/>
        <v>22935304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</row>
    <row r="4" spans="1:27" s="23" customFormat="1" ht="12.75" customHeight="1" x14ac:dyDescent="0.25">
      <c r="A4" s="18"/>
      <c r="B4" s="19" t="s">
        <v>6</v>
      </c>
      <c r="C4" s="20">
        <f>SUM(C5:C7)</f>
        <v>15589730</v>
      </c>
      <c r="D4" s="20">
        <f t="shared" ref="D4:K4" si="0">SUM(D5:D7)</f>
        <v>16678865</v>
      </c>
      <c r="E4" s="20">
        <f t="shared" si="0"/>
        <v>17855184</v>
      </c>
      <c r="F4" s="21">
        <f t="shared" si="0"/>
        <v>18839670</v>
      </c>
      <c r="G4" s="20">
        <f t="shared" si="0"/>
        <v>19135473</v>
      </c>
      <c r="H4" s="22">
        <f t="shared" si="0"/>
        <v>19114533</v>
      </c>
      <c r="I4" s="20">
        <f t="shared" si="0"/>
        <v>19750074</v>
      </c>
      <c r="J4" s="20">
        <f t="shared" si="0"/>
        <v>20617225</v>
      </c>
      <c r="K4" s="20">
        <f t="shared" si="0"/>
        <v>21632733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13913047</v>
      </c>
      <c r="D5" s="28">
        <v>15319361</v>
      </c>
      <c r="E5" s="28">
        <v>16201833</v>
      </c>
      <c r="F5" s="27">
        <v>17138786</v>
      </c>
      <c r="G5" s="28">
        <v>17385099</v>
      </c>
      <c r="H5" s="29">
        <v>17385099</v>
      </c>
      <c r="I5" s="28">
        <v>18060053</v>
      </c>
      <c r="J5" s="28">
        <v>18877178</v>
      </c>
      <c r="K5" s="29">
        <v>19780133</v>
      </c>
      <c r="AA5" s="30">
        <v>4</v>
      </c>
    </row>
    <row r="6" spans="1:27" s="14" customFormat="1" ht="12.75" customHeight="1" x14ac:dyDescent="0.25">
      <c r="A6" s="31"/>
      <c r="B6" s="26" t="s">
        <v>9</v>
      </c>
      <c r="C6" s="32">
        <v>1676683</v>
      </c>
      <c r="D6" s="33">
        <v>1359504</v>
      </c>
      <c r="E6" s="33">
        <v>1653350</v>
      </c>
      <c r="F6" s="32">
        <v>1700884</v>
      </c>
      <c r="G6" s="33">
        <v>1750374</v>
      </c>
      <c r="H6" s="34">
        <v>1729434</v>
      </c>
      <c r="I6" s="33">
        <v>1690021</v>
      </c>
      <c r="J6" s="33">
        <v>1740047</v>
      </c>
      <c r="K6" s="34">
        <v>1852600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1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741980</v>
      </c>
      <c r="D8" s="20">
        <f t="shared" ref="D8:K8" si="1">SUM(D9:D15)</f>
        <v>536169</v>
      </c>
      <c r="E8" s="20">
        <f t="shared" si="1"/>
        <v>613641</v>
      </c>
      <c r="F8" s="21">
        <f t="shared" si="1"/>
        <v>850283</v>
      </c>
      <c r="G8" s="20">
        <f t="shared" si="1"/>
        <v>850392</v>
      </c>
      <c r="H8" s="22">
        <f t="shared" si="1"/>
        <v>856945</v>
      </c>
      <c r="I8" s="20">
        <f t="shared" si="1"/>
        <v>1024373</v>
      </c>
      <c r="J8" s="20">
        <f t="shared" si="1"/>
        <v>1215928</v>
      </c>
      <c r="K8" s="20">
        <f t="shared" si="1"/>
        <v>1270861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684381</v>
      </c>
      <c r="D14" s="33">
        <v>451013</v>
      </c>
      <c r="E14" s="33">
        <v>498165</v>
      </c>
      <c r="F14" s="32">
        <v>755803</v>
      </c>
      <c r="G14" s="33">
        <v>755912</v>
      </c>
      <c r="H14" s="34">
        <v>762465</v>
      </c>
      <c r="I14" s="33">
        <v>918293</v>
      </c>
      <c r="J14" s="33">
        <v>1104365</v>
      </c>
      <c r="K14" s="34">
        <v>1151252</v>
      </c>
    </row>
    <row r="15" spans="1:27" s="14" customFormat="1" ht="12.75" customHeight="1" x14ac:dyDescent="0.25">
      <c r="A15" s="25"/>
      <c r="B15" s="26" t="s">
        <v>20</v>
      </c>
      <c r="C15" s="35">
        <v>57599</v>
      </c>
      <c r="D15" s="36">
        <v>85156</v>
      </c>
      <c r="E15" s="36">
        <v>115476</v>
      </c>
      <c r="F15" s="35">
        <v>94480</v>
      </c>
      <c r="G15" s="36">
        <v>94480</v>
      </c>
      <c r="H15" s="37">
        <v>94480</v>
      </c>
      <c r="I15" s="36">
        <v>106080</v>
      </c>
      <c r="J15" s="36">
        <v>111563</v>
      </c>
      <c r="K15" s="37">
        <v>119609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8454</v>
      </c>
      <c r="D16" s="20">
        <f t="shared" ref="D16:K16" si="2">SUM(D17:D23)</f>
        <v>1333</v>
      </c>
      <c r="E16" s="20">
        <f t="shared" si="2"/>
        <v>2971</v>
      </c>
      <c r="F16" s="21">
        <f t="shared" si="2"/>
        <v>12557</v>
      </c>
      <c r="G16" s="20">
        <f t="shared" si="2"/>
        <v>12557</v>
      </c>
      <c r="H16" s="22">
        <f t="shared" si="2"/>
        <v>12557</v>
      </c>
      <c r="I16" s="20">
        <f t="shared" si="2"/>
        <v>22748</v>
      </c>
      <c r="J16" s="20">
        <f t="shared" si="2"/>
        <v>18552</v>
      </c>
      <c r="K16" s="20">
        <f t="shared" si="2"/>
        <v>31710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8454</v>
      </c>
      <c r="D18" s="33">
        <v>1333</v>
      </c>
      <c r="E18" s="33">
        <v>2971</v>
      </c>
      <c r="F18" s="32">
        <v>12557</v>
      </c>
      <c r="G18" s="33">
        <v>12557</v>
      </c>
      <c r="H18" s="34">
        <v>12557</v>
      </c>
      <c r="I18" s="33">
        <v>20748</v>
      </c>
      <c r="J18" s="33">
        <v>16052</v>
      </c>
      <c r="K18" s="34">
        <v>31710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2000</v>
      </c>
      <c r="J23" s="36">
        <v>2500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16340164</v>
      </c>
      <c r="D26" s="46">
        <f t="shared" ref="D26:K26" si="3">+D4+D8+D16+D24</f>
        <v>17216367</v>
      </c>
      <c r="E26" s="46">
        <f t="shared" si="3"/>
        <v>18471796</v>
      </c>
      <c r="F26" s="47">
        <f t="shared" si="3"/>
        <v>19702510</v>
      </c>
      <c r="G26" s="46">
        <f t="shared" si="3"/>
        <v>19998422</v>
      </c>
      <c r="H26" s="48">
        <f t="shared" si="3"/>
        <v>19984035</v>
      </c>
      <c r="I26" s="46">
        <f t="shared" si="3"/>
        <v>20797195</v>
      </c>
      <c r="J26" s="46">
        <f t="shared" si="3"/>
        <v>21851705</v>
      </c>
      <c r="K26" s="46">
        <f t="shared" si="3"/>
        <v>22935304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193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  <c r="Z3" s="54" t="s">
        <v>32</v>
      </c>
    </row>
    <row r="4" spans="1:27" s="14" customFormat="1" ht="12.75" customHeight="1" x14ac:dyDescent="0.25">
      <c r="A4" s="25"/>
      <c r="B4" s="56" t="s">
        <v>167</v>
      </c>
      <c r="C4" s="33">
        <v>61706</v>
      </c>
      <c r="D4" s="33">
        <v>40573</v>
      </c>
      <c r="E4" s="33">
        <v>52402</v>
      </c>
      <c r="F4" s="27">
        <v>56059</v>
      </c>
      <c r="G4" s="28">
        <v>55141</v>
      </c>
      <c r="H4" s="29">
        <v>55141</v>
      </c>
      <c r="I4" s="33">
        <v>59423</v>
      </c>
      <c r="J4" s="33">
        <v>62395</v>
      </c>
      <c r="K4" s="33">
        <v>65701.934999999998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168</v>
      </c>
      <c r="C5" s="33">
        <v>53968</v>
      </c>
      <c r="D5" s="33">
        <v>31015</v>
      </c>
      <c r="E5" s="33">
        <v>34113</v>
      </c>
      <c r="F5" s="32">
        <v>49941</v>
      </c>
      <c r="G5" s="33">
        <v>50155</v>
      </c>
      <c r="H5" s="34">
        <v>50155</v>
      </c>
      <c r="I5" s="33">
        <v>53073</v>
      </c>
      <c r="J5" s="33">
        <v>56063</v>
      </c>
      <c r="K5" s="33">
        <v>59034.339</v>
      </c>
      <c r="Z5" s="53">
        <f t="shared" si="0"/>
        <v>1</v>
      </c>
      <c r="AA5" s="30">
        <v>5</v>
      </c>
    </row>
    <row r="6" spans="1:27" s="14" customFormat="1" ht="12.75" hidden="1" customHeight="1" x14ac:dyDescent="0.25">
      <c r="A6" s="25"/>
      <c r="B6" s="56" t="s">
        <v>30</v>
      </c>
      <c r="C6" s="33"/>
      <c r="D6" s="33"/>
      <c r="E6" s="33"/>
      <c r="F6" s="32"/>
      <c r="G6" s="33"/>
      <c r="H6" s="34"/>
      <c r="I6" s="33"/>
      <c r="J6" s="33"/>
      <c r="K6" s="33"/>
      <c r="Z6" s="53">
        <f t="shared" si="0"/>
        <v>0</v>
      </c>
      <c r="AA6" s="24" t="s">
        <v>10</v>
      </c>
    </row>
    <row r="7" spans="1:27" s="14" customFormat="1" ht="12.75" hidden="1" customHeight="1" x14ac:dyDescent="0.25">
      <c r="A7" s="25"/>
      <c r="B7" s="56" t="s">
        <v>30</v>
      </c>
      <c r="C7" s="33"/>
      <c r="D7" s="33"/>
      <c r="E7" s="33"/>
      <c r="F7" s="32"/>
      <c r="G7" s="33"/>
      <c r="H7" s="34"/>
      <c r="I7" s="33"/>
      <c r="J7" s="33"/>
      <c r="K7" s="33"/>
      <c r="Z7" s="53">
        <f t="shared" si="0"/>
        <v>0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115674</v>
      </c>
      <c r="D19" s="46">
        <f t="shared" ref="D19:K19" si="1">SUM(D4:D18)</f>
        <v>71588</v>
      </c>
      <c r="E19" s="46">
        <f t="shared" si="1"/>
        <v>86515</v>
      </c>
      <c r="F19" s="47">
        <f t="shared" si="1"/>
        <v>106000</v>
      </c>
      <c r="G19" s="46">
        <f t="shared" si="1"/>
        <v>105296</v>
      </c>
      <c r="H19" s="48">
        <f t="shared" si="1"/>
        <v>105296</v>
      </c>
      <c r="I19" s="46">
        <f t="shared" si="1"/>
        <v>112496</v>
      </c>
      <c r="J19" s="46">
        <f t="shared" si="1"/>
        <v>118458</v>
      </c>
      <c r="K19" s="46">
        <f t="shared" si="1"/>
        <v>124736.274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194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133</v>
      </c>
      <c r="D3" s="17" t="s">
        <v>134</v>
      </c>
      <c r="E3" s="17" t="s">
        <v>135</v>
      </c>
      <c r="F3" s="173" t="s">
        <v>136</v>
      </c>
      <c r="G3" s="174"/>
      <c r="H3" s="175"/>
      <c r="I3" s="17" t="s">
        <v>137</v>
      </c>
      <c r="J3" s="17" t="s">
        <v>138</v>
      </c>
      <c r="K3" s="17" t="s">
        <v>139</v>
      </c>
    </row>
    <row r="4" spans="1:27" s="23" customFormat="1" ht="12.75" customHeight="1" x14ac:dyDescent="0.25">
      <c r="A4" s="18"/>
      <c r="B4" s="19" t="s">
        <v>6</v>
      </c>
      <c r="C4" s="20">
        <f>SUM(C5:C7)</f>
        <v>16</v>
      </c>
      <c r="D4" s="20">
        <f t="shared" ref="D4:K4" si="0">SUM(D5:D7)</f>
        <v>0</v>
      </c>
      <c r="E4" s="20">
        <f t="shared" si="0"/>
        <v>0</v>
      </c>
      <c r="F4" s="21">
        <f t="shared" si="0"/>
        <v>0</v>
      </c>
      <c r="G4" s="20">
        <f t="shared" si="0"/>
        <v>0</v>
      </c>
      <c r="H4" s="22">
        <f t="shared" si="0"/>
        <v>0</v>
      </c>
      <c r="I4" s="20">
        <f t="shared" si="0"/>
        <v>0</v>
      </c>
      <c r="J4" s="20">
        <f t="shared" si="0"/>
        <v>0</v>
      </c>
      <c r="K4" s="20">
        <f t="shared" si="0"/>
        <v>0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16</v>
      </c>
      <c r="D5" s="28">
        <v>0</v>
      </c>
      <c r="E5" s="28">
        <v>0</v>
      </c>
      <c r="F5" s="27">
        <v>0</v>
      </c>
      <c r="G5" s="28">
        <v>0</v>
      </c>
      <c r="H5" s="29">
        <v>0</v>
      </c>
      <c r="I5" s="28">
        <v>0</v>
      </c>
      <c r="J5" s="28">
        <v>0</v>
      </c>
      <c r="K5" s="29">
        <v>0</v>
      </c>
      <c r="AA5" s="30">
        <v>5</v>
      </c>
    </row>
    <row r="6" spans="1:27" s="14" customFormat="1" ht="12.75" customHeight="1" x14ac:dyDescent="0.25">
      <c r="A6" s="31"/>
      <c r="B6" s="26" t="s">
        <v>9</v>
      </c>
      <c r="C6" s="32">
        <v>0</v>
      </c>
      <c r="D6" s="33">
        <v>0</v>
      </c>
      <c r="E6" s="33">
        <v>0</v>
      </c>
      <c r="F6" s="32">
        <v>0</v>
      </c>
      <c r="G6" s="33">
        <v>0</v>
      </c>
      <c r="H6" s="34">
        <v>0</v>
      </c>
      <c r="I6" s="33">
        <v>0</v>
      </c>
      <c r="J6" s="33">
        <v>0</v>
      </c>
      <c r="K6" s="34">
        <v>0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115658</v>
      </c>
      <c r="D8" s="20">
        <f t="shared" ref="D8:K8" si="1">SUM(D9:D15)</f>
        <v>71588</v>
      </c>
      <c r="E8" s="20">
        <f t="shared" si="1"/>
        <v>86515</v>
      </c>
      <c r="F8" s="21">
        <f t="shared" si="1"/>
        <v>106000</v>
      </c>
      <c r="G8" s="20">
        <f t="shared" si="1"/>
        <v>105296</v>
      </c>
      <c r="H8" s="22">
        <f t="shared" si="1"/>
        <v>105296</v>
      </c>
      <c r="I8" s="20">
        <f t="shared" si="1"/>
        <v>112496</v>
      </c>
      <c r="J8" s="20">
        <f t="shared" si="1"/>
        <v>118458</v>
      </c>
      <c r="K8" s="20">
        <f t="shared" si="1"/>
        <v>124736.274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115658</v>
      </c>
      <c r="D14" s="33">
        <v>71588</v>
      </c>
      <c r="E14" s="33">
        <v>86515</v>
      </c>
      <c r="F14" s="32">
        <v>106000</v>
      </c>
      <c r="G14" s="33">
        <v>105296</v>
      </c>
      <c r="H14" s="34">
        <v>105296</v>
      </c>
      <c r="I14" s="33">
        <v>112496</v>
      </c>
      <c r="J14" s="33">
        <v>118458</v>
      </c>
      <c r="K14" s="34">
        <v>124736.274</v>
      </c>
    </row>
    <row r="15" spans="1:27" s="14" customFormat="1" ht="12.75" customHeight="1" x14ac:dyDescent="0.25">
      <c r="A15" s="25"/>
      <c r="B15" s="26" t="s">
        <v>20</v>
      </c>
      <c r="C15" s="35">
        <v>0</v>
      </c>
      <c r="D15" s="36">
        <v>0</v>
      </c>
      <c r="E15" s="36">
        <v>0</v>
      </c>
      <c r="F15" s="35">
        <v>0</v>
      </c>
      <c r="G15" s="36">
        <v>0</v>
      </c>
      <c r="H15" s="37">
        <v>0</v>
      </c>
      <c r="I15" s="36">
        <v>0</v>
      </c>
      <c r="J15" s="36">
        <v>0</v>
      </c>
      <c r="K15" s="37">
        <v>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0</v>
      </c>
      <c r="D16" s="20">
        <f t="shared" ref="D16:K16" si="2">SUM(D17:D23)</f>
        <v>0</v>
      </c>
      <c r="E16" s="20">
        <f t="shared" si="2"/>
        <v>0</v>
      </c>
      <c r="F16" s="21">
        <f t="shared" si="2"/>
        <v>0</v>
      </c>
      <c r="G16" s="20">
        <f t="shared" si="2"/>
        <v>0</v>
      </c>
      <c r="H16" s="22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115674</v>
      </c>
      <c r="D26" s="46">
        <f t="shared" ref="D26:K26" si="3">+D4+D8+D16+D24</f>
        <v>71588</v>
      </c>
      <c r="E26" s="46">
        <f t="shared" si="3"/>
        <v>86515</v>
      </c>
      <c r="F26" s="47">
        <f t="shared" si="3"/>
        <v>106000</v>
      </c>
      <c r="G26" s="46">
        <f t="shared" si="3"/>
        <v>105296</v>
      </c>
      <c r="H26" s="48">
        <f t="shared" si="3"/>
        <v>105296</v>
      </c>
      <c r="I26" s="46">
        <f t="shared" si="3"/>
        <v>112496</v>
      </c>
      <c r="J26" s="46">
        <f t="shared" si="3"/>
        <v>118458</v>
      </c>
      <c r="K26" s="46">
        <f t="shared" si="3"/>
        <v>124736.274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</vt:i4>
      </vt:variant>
    </vt:vector>
  </HeadingPairs>
  <TitlesOfParts>
    <vt:vector size="33" baseType="lpstr">
      <vt:lpstr>C.2</vt:lpstr>
      <vt:lpstr>C.3</vt:lpstr>
      <vt:lpstr>C.4</vt:lpstr>
      <vt:lpstr>C.3.1</vt:lpstr>
      <vt:lpstr>C.4.1</vt:lpstr>
      <vt:lpstr>C.3.2</vt:lpstr>
      <vt:lpstr>C.4.2</vt:lpstr>
      <vt:lpstr>C.3.3</vt:lpstr>
      <vt:lpstr>C.4.3</vt:lpstr>
      <vt:lpstr>C.3.4</vt:lpstr>
      <vt:lpstr>C.4.4</vt:lpstr>
      <vt:lpstr>C.3.5</vt:lpstr>
      <vt:lpstr>C.4.5</vt:lpstr>
      <vt:lpstr>C.3.6</vt:lpstr>
      <vt:lpstr>C.4.6</vt:lpstr>
      <vt:lpstr>C.3.7</vt:lpstr>
      <vt:lpstr>C.4.7</vt:lpstr>
      <vt:lpstr>C.3.8</vt:lpstr>
      <vt:lpstr>C.4.8</vt:lpstr>
      <vt:lpstr>C.3.9</vt:lpstr>
      <vt:lpstr>C.4.9</vt:lpstr>
      <vt:lpstr>B.1</vt:lpstr>
      <vt:lpstr>B.2</vt:lpstr>
      <vt:lpstr>B.2.1</vt:lpstr>
      <vt:lpstr>B.2.2</vt:lpstr>
      <vt:lpstr>B.2.3</vt:lpstr>
      <vt:lpstr>B.2.4</vt:lpstr>
      <vt:lpstr>B.2.5</vt:lpstr>
      <vt:lpstr>B.2.6</vt:lpstr>
      <vt:lpstr>B.2.7</vt:lpstr>
      <vt:lpstr>B.2.8</vt:lpstr>
      <vt:lpstr>B.2.9</vt:lpstr>
      <vt:lpstr>B.1!Print_Area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Benjamin</dc:creator>
  <cp:lastModifiedBy>Jonathan Benjamin</cp:lastModifiedBy>
  <dcterms:created xsi:type="dcterms:W3CDTF">2014-05-29T13:28:04Z</dcterms:created>
  <dcterms:modified xsi:type="dcterms:W3CDTF">2014-05-30T09:56:17Z</dcterms:modified>
</cp:coreProperties>
</file>