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8760" tabRatio="992"/>
  </bookViews>
  <sheets>
    <sheet name="C.2" sheetId="24" r:id="rId1"/>
    <sheet name="C.3" sheetId="5" r:id="rId2"/>
    <sheet name="C.4" sheetId="4" r:id="rId3"/>
    <sheet name="C.3.1" sheetId="6" r:id="rId4"/>
    <sheet name="C.4.1" sheetId="7" r:id="rId5"/>
    <sheet name="C.3.2" sheetId="8" r:id="rId6"/>
    <sheet name="C.4.2" sheetId="9" r:id="rId7"/>
    <sheet name="C.3.3" sheetId="10" r:id="rId8"/>
    <sheet name="C.4.3" sheetId="11" r:id="rId9"/>
    <sheet name="C.3.4" sheetId="12" r:id="rId10"/>
    <sheet name="C.4.4" sheetId="13" r:id="rId11"/>
    <sheet name="C.3.5" sheetId="14" r:id="rId12"/>
    <sheet name="C.4.5" sheetId="15" r:id="rId13"/>
    <sheet name="C.3.6" sheetId="16" r:id="rId14"/>
    <sheet name="C.4.6" sheetId="17" r:id="rId15"/>
    <sheet name="C.3.7" sheetId="18" r:id="rId16"/>
    <sheet name="C.4.7" sheetId="19" r:id="rId17"/>
    <sheet name="C.3.8" sheetId="20" r:id="rId18"/>
    <sheet name="C.4.8" sheetId="21" r:id="rId19"/>
    <sheet name="C.3.9" sheetId="22" r:id="rId20"/>
    <sheet name="C.4.9" sheetId="23" r:id="rId21"/>
    <sheet name="B.1" sheetId="25" r:id="rId22"/>
    <sheet name="B.2" sheetId="26" r:id="rId23"/>
    <sheet name="B.2.1" sheetId="27" r:id="rId24"/>
    <sheet name="B.2.2" sheetId="28" r:id="rId25"/>
    <sheet name="B.2.3" sheetId="29" r:id="rId26"/>
    <sheet name="B.2.4" sheetId="30" r:id="rId27"/>
    <sheet name="B.2.5" sheetId="31" r:id="rId28"/>
    <sheet name="B.2.6" sheetId="32" r:id="rId29"/>
    <sheet name="B.2.7" sheetId="33" r:id="rId30"/>
    <sheet name="B.2.8" sheetId="34" r:id="rId31"/>
    <sheet name="B.2.9" sheetId="35" r:id="rId32"/>
  </sheets>
  <definedNames>
    <definedName name="_xlnm._FilterDatabase" localSheetId="1" hidden="1">C.3!$Z$1:$Z$247</definedName>
    <definedName name="_xlnm._FilterDatabase" localSheetId="3" hidden="1">C.3.1!$Z$1:$Z$247</definedName>
    <definedName name="_xlnm._FilterDatabase" localSheetId="5" hidden="1">C.3.2!$Z$1:$Z$247</definedName>
    <definedName name="_xlnm._FilterDatabase" localSheetId="7" hidden="1">C.3.3!$Z$1:$Z$247</definedName>
    <definedName name="_xlnm._FilterDatabase" localSheetId="9" hidden="1">C.3.4!$Z$1:$Z$247</definedName>
    <definedName name="_xlnm._FilterDatabase" localSheetId="11" hidden="1">C.3.5!$Z$1:$Z$247</definedName>
    <definedName name="_xlnm._FilterDatabase" localSheetId="13" hidden="1">C.3.6!$Z$1:$Z$247</definedName>
    <definedName name="_xlnm._FilterDatabase" localSheetId="15" hidden="1">C.3.7!$Z$1:$Z$247</definedName>
    <definedName name="_xlnm._FilterDatabase" localSheetId="17" hidden="1">C.3.8!$Z$1:$Z$247</definedName>
    <definedName name="_xlnm._FilterDatabase" localSheetId="19" hidden="1">C.3.9!$Z$1:$Z$247</definedName>
  </definedNames>
  <calcPr calcId="145621"/>
</workbook>
</file>

<file path=xl/calcChain.xml><?xml version="1.0" encoding="utf-8"?>
<calcChain xmlns="http://schemas.openxmlformats.org/spreadsheetml/2006/main">
  <c r="M81" i="35" l="1"/>
  <c r="L81" i="35"/>
  <c r="K81" i="35"/>
  <c r="J81" i="35"/>
  <c r="I81" i="35"/>
  <c r="H81" i="35"/>
  <c r="G81" i="35"/>
  <c r="F81" i="35"/>
  <c r="E81" i="35"/>
  <c r="M78" i="35"/>
  <c r="M77" i="35" s="1"/>
  <c r="L78" i="35"/>
  <c r="K78" i="35"/>
  <c r="J78" i="35"/>
  <c r="J77" i="35" s="1"/>
  <c r="I78" i="35"/>
  <c r="I77" i="35" s="1"/>
  <c r="H78" i="35"/>
  <c r="G78" i="35"/>
  <c r="F78" i="35"/>
  <c r="F77" i="35" s="1"/>
  <c r="E78" i="35"/>
  <c r="E77" i="35" s="1"/>
  <c r="L77" i="35"/>
  <c r="K77" i="35"/>
  <c r="H77" i="35"/>
  <c r="G77" i="35"/>
  <c r="M73" i="35"/>
  <c r="L73" i="35"/>
  <c r="K73" i="35"/>
  <c r="J73" i="35"/>
  <c r="I73" i="35"/>
  <c r="H73" i="35"/>
  <c r="G73" i="35"/>
  <c r="F73" i="35"/>
  <c r="E73" i="35"/>
  <c r="M68" i="35"/>
  <c r="L68" i="35"/>
  <c r="K68" i="35"/>
  <c r="J68" i="35"/>
  <c r="I68" i="35"/>
  <c r="H68" i="35"/>
  <c r="G68" i="35"/>
  <c r="F68" i="35"/>
  <c r="E68" i="35"/>
  <c r="M65" i="35"/>
  <c r="M64" i="35" s="1"/>
  <c r="L65" i="35"/>
  <c r="K65" i="35"/>
  <c r="J65" i="35"/>
  <c r="J64" i="35" s="1"/>
  <c r="I65" i="35"/>
  <c r="I64" i="35" s="1"/>
  <c r="H65" i="35"/>
  <c r="G65" i="35"/>
  <c r="F65" i="35"/>
  <c r="F64" i="35" s="1"/>
  <c r="E65" i="35"/>
  <c r="E64" i="35" s="1"/>
  <c r="L64" i="35"/>
  <c r="K64" i="35"/>
  <c r="H64" i="35"/>
  <c r="G64" i="35"/>
  <c r="M59" i="35"/>
  <c r="L59" i="35"/>
  <c r="K59" i="35"/>
  <c r="J59" i="35"/>
  <c r="I59" i="35"/>
  <c r="H59" i="35"/>
  <c r="G59" i="35"/>
  <c r="F59" i="35"/>
  <c r="E59" i="35"/>
  <c r="M56" i="35"/>
  <c r="L56" i="35"/>
  <c r="K56" i="35"/>
  <c r="J56" i="35"/>
  <c r="I56" i="35"/>
  <c r="H56" i="35"/>
  <c r="G56" i="35"/>
  <c r="F56" i="35"/>
  <c r="E56" i="35"/>
  <c r="M53" i="35"/>
  <c r="M52" i="35" s="1"/>
  <c r="L53" i="35"/>
  <c r="K53" i="35"/>
  <c r="J53" i="35"/>
  <c r="J52" i="35" s="1"/>
  <c r="J51" i="35" s="1"/>
  <c r="I53" i="35"/>
  <c r="I52" i="35" s="1"/>
  <c r="H53" i="35"/>
  <c r="G53" i="35"/>
  <c r="F53" i="35"/>
  <c r="F52" i="35" s="1"/>
  <c r="F51" i="35" s="1"/>
  <c r="E53" i="35"/>
  <c r="E52" i="35" s="1"/>
  <c r="L52" i="35"/>
  <c r="K52" i="35"/>
  <c r="K51" i="35" s="1"/>
  <c r="H52" i="35"/>
  <c r="G52" i="35"/>
  <c r="G51" i="35" s="1"/>
  <c r="L51" i="35"/>
  <c r="H51" i="35"/>
  <c r="M47" i="35"/>
  <c r="L47" i="35"/>
  <c r="K47" i="35"/>
  <c r="J47" i="35"/>
  <c r="I47" i="35"/>
  <c r="H47" i="35"/>
  <c r="G47" i="35"/>
  <c r="F47" i="35"/>
  <c r="E47" i="35"/>
  <c r="M8" i="35"/>
  <c r="L8" i="35"/>
  <c r="K8" i="35"/>
  <c r="J8" i="35"/>
  <c r="I8" i="35"/>
  <c r="H8" i="35"/>
  <c r="G8" i="35"/>
  <c r="F8" i="35"/>
  <c r="E8" i="35"/>
  <c r="M5" i="35"/>
  <c r="L5" i="35"/>
  <c r="K5" i="35"/>
  <c r="K4" i="35" s="1"/>
  <c r="J5" i="35"/>
  <c r="J4" i="35" s="1"/>
  <c r="I5" i="35"/>
  <c r="H5" i="35"/>
  <c r="G5" i="35"/>
  <c r="G4" i="35" s="1"/>
  <c r="G92" i="35" s="1"/>
  <c r="F5" i="35"/>
  <c r="F4" i="35" s="1"/>
  <c r="E5" i="35"/>
  <c r="M4" i="35"/>
  <c r="L4" i="35"/>
  <c r="L92" i="35" s="1"/>
  <c r="I4" i="35"/>
  <c r="H4" i="35"/>
  <c r="H92" i="35" s="1"/>
  <c r="E4" i="35"/>
  <c r="M81" i="34"/>
  <c r="L81" i="34"/>
  <c r="K81" i="34"/>
  <c r="J81" i="34"/>
  <c r="I81" i="34"/>
  <c r="H81" i="34"/>
  <c r="G81" i="34"/>
  <c r="F81" i="34"/>
  <c r="E81" i="34"/>
  <c r="M78" i="34"/>
  <c r="L78" i="34"/>
  <c r="K78" i="34"/>
  <c r="K77" i="34" s="1"/>
  <c r="J78" i="34"/>
  <c r="J77" i="34" s="1"/>
  <c r="I78" i="34"/>
  <c r="H78" i="34"/>
  <c r="G78" i="34"/>
  <c r="G77" i="34" s="1"/>
  <c r="F78" i="34"/>
  <c r="F77" i="34" s="1"/>
  <c r="E78" i="34"/>
  <c r="M77" i="34"/>
  <c r="L77" i="34"/>
  <c r="I77" i="34"/>
  <c r="H77" i="34"/>
  <c r="E77" i="34"/>
  <c r="M73" i="34"/>
  <c r="L73" i="34"/>
  <c r="K73" i="34"/>
  <c r="J73" i="34"/>
  <c r="I73" i="34"/>
  <c r="H73" i="34"/>
  <c r="G73" i="34"/>
  <c r="F73" i="34"/>
  <c r="E73" i="34"/>
  <c r="M68" i="34"/>
  <c r="L68" i="34"/>
  <c r="K68" i="34"/>
  <c r="J68" i="34"/>
  <c r="I68" i="34"/>
  <c r="H68" i="34"/>
  <c r="G68" i="34"/>
  <c r="F68" i="34"/>
  <c r="E68" i="34"/>
  <c r="M65" i="34"/>
  <c r="L65" i="34"/>
  <c r="K65" i="34"/>
  <c r="K64" i="34" s="1"/>
  <c r="J65" i="34"/>
  <c r="J64" i="34" s="1"/>
  <c r="I65" i="34"/>
  <c r="H65" i="34"/>
  <c r="G65" i="34"/>
  <c r="G64" i="34" s="1"/>
  <c r="F65" i="34"/>
  <c r="F64" i="34" s="1"/>
  <c r="E65" i="34"/>
  <c r="M64" i="34"/>
  <c r="L64" i="34"/>
  <c r="I64" i="34"/>
  <c r="H64" i="34"/>
  <c r="E64" i="34"/>
  <c r="M59" i="34"/>
  <c r="L59" i="34"/>
  <c r="K59" i="34"/>
  <c r="J59" i="34"/>
  <c r="I59" i="34"/>
  <c r="H59" i="34"/>
  <c r="G59" i="34"/>
  <c r="F59" i="34"/>
  <c r="E59" i="34"/>
  <c r="M56" i="34"/>
  <c r="L56" i="34"/>
  <c r="K56" i="34"/>
  <c r="J56" i="34"/>
  <c r="I56" i="34"/>
  <c r="H56" i="34"/>
  <c r="G56" i="34"/>
  <c r="F56" i="34"/>
  <c r="E56" i="34"/>
  <c r="M53" i="34"/>
  <c r="L53" i="34"/>
  <c r="K53" i="34"/>
  <c r="K52" i="34" s="1"/>
  <c r="K51" i="34" s="1"/>
  <c r="J53" i="34"/>
  <c r="J52" i="34" s="1"/>
  <c r="J51" i="34" s="1"/>
  <c r="I53" i="34"/>
  <c r="H53" i="34"/>
  <c r="G53" i="34"/>
  <c r="G52" i="34" s="1"/>
  <c r="G51" i="34" s="1"/>
  <c r="F53" i="34"/>
  <c r="F52" i="34" s="1"/>
  <c r="F51" i="34" s="1"/>
  <c r="E53" i="34"/>
  <c r="M52" i="34"/>
  <c r="L52" i="34"/>
  <c r="L51" i="34" s="1"/>
  <c r="I52" i="34"/>
  <c r="H52" i="34"/>
  <c r="H51" i="34" s="1"/>
  <c r="E52" i="34"/>
  <c r="M51" i="34"/>
  <c r="I51" i="34"/>
  <c r="E51" i="34"/>
  <c r="M47" i="34"/>
  <c r="L47" i="34"/>
  <c r="K47" i="34"/>
  <c r="J47" i="34"/>
  <c r="J4" i="34" s="1"/>
  <c r="I47" i="34"/>
  <c r="H47" i="34"/>
  <c r="G47" i="34"/>
  <c r="F47" i="34"/>
  <c r="F4" i="34" s="1"/>
  <c r="E47" i="34"/>
  <c r="M8" i="34"/>
  <c r="L8" i="34"/>
  <c r="K8" i="34"/>
  <c r="J8" i="34"/>
  <c r="I8" i="34"/>
  <c r="H8" i="34"/>
  <c r="G8" i="34"/>
  <c r="F8" i="34"/>
  <c r="E8" i="34"/>
  <c r="M5" i="34"/>
  <c r="L5" i="34"/>
  <c r="L4" i="34" s="1"/>
  <c r="K5" i="34"/>
  <c r="K4" i="34" s="1"/>
  <c r="J5" i="34"/>
  <c r="I5" i="34"/>
  <c r="H5" i="34"/>
  <c r="H4" i="34" s="1"/>
  <c r="H92" i="34" s="1"/>
  <c r="G5" i="34"/>
  <c r="G4" i="34" s="1"/>
  <c r="F5" i="34"/>
  <c r="E5" i="34"/>
  <c r="M4" i="34"/>
  <c r="M92" i="34" s="1"/>
  <c r="I4" i="34"/>
  <c r="I92" i="34" s="1"/>
  <c r="E4" i="34"/>
  <c r="E92" i="34" s="1"/>
  <c r="M81" i="33"/>
  <c r="L81" i="33"/>
  <c r="K81" i="33"/>
  <c r="J81" i="33"/>
  <c r="I81" i="33"/>
  <c r="H81" i="33"/>
  <c r="G81" i="33"/>
  <c r="F81" i="33"/>
  <c r="E81" i="33"/>
  <c r="M78" i="33"/>
  <c r="L78" i="33"/>
  <c r="L77" i="33" s="1"/>
  <c r="K78" i="33"/>
  <c r="K77" i="33" s="1"/>
  <c r="J78" i="33"/>
  <c r="I78" i="33"/>
  <c r="H78" i="33"/>
  <c r="H77" i="33" s="1"/>
  <c r="G78" i="33"/>
  <c r="G77" i="33" s="1"/>
  <c r="F78" i="33"/>
  <c r="E78" i="33"/>
  <c r="M77" i="33"/>
  <c r="J77" i="33"/>
  <c r="I77" i="33"/>
  <c r="F77" i="33"/>
  <c r="E77" i="33"/>
  <c r="M73" i="33"/>
  <c r="L73" i="33"/>
  <c r="K73" i="33"/>
  <c r="J73" i="33"/>
  <c r="I73" i="33"/>
  <c r="H73" i="33"/>
  <c r="G73" i="33"/>
  <c r="F73" i="33"/>
  <c r="E73" i="33"/>
  <c r="M68" i="33"/>
  <c r="L68" i="33"/>
  <c r="K68" i="33"/>
  <c r="J68" i="33"/>
  <c r="I68" i="33"/>
  <c r="H68" i="33"/>
  <c r="G68" i="33"/>
  <c r="F68" i="33"/>
  <c r="E68" i="33"/>
  <c r="M65" i="33"/>
  <c r="L65" i="33"/>
  <c r="L64" i="33" s="1"/>
  <c r="K65" i="33"/>
  <c r="K64" i="33" s="1"/>
  <c r="J65" i="33"/>
  <c r="I65" i="33"/>
  <c r="H65" i="33"/>
  <c r="H64" i="33" s="1"/>
  <c r="G65" i="33"/>
  <c r="G64" i="33" s="1"/>
  <c r="F65" i="33"/>
  <c r="E65" i="33"/>
  <c r="M64" i="33"/>
  <c r="J64" i="33"/>
  <c r="I64" i="33"/>
  <c r="F64" i="33"/>
  <c r="E64" i="33"/>
  <c r="M59" i="33"/>
  <c r="L59" i="33"/>
  <c r="K59" i="33"/>
  <c r="J59" i="33"/>
  <c r="I59" i="33"/>
  <c r="H59" i="33"/>
  <c r="G59" i="33"/>
  <c r="F59" i="33"/>
  <c r="E59" i="33"/>
  <c r="M56" i="33"/>
  <c r="L56" i="33"/>
  <c r="K56" i="33"/>
  <c r="J56" i="33"/>
  <c r="I56" i="33"/>
  <c r="H56" i="33"/>
  <c r="G56" i="33"/>
  <c r="F56" i="33"/>
  <c r="E56" i="33"/>
  <c r="M53" i="33"/>
  <c r="L53" i="33"/>
  <c r="L52" i="33" s="1"/>
  <c r="L51" i="33" s="1"/>
  <c r="K53" i="33"/>
  <c r="K52" i="33" s="1"/>
  <c r="K51" i="33" s="1"/>
  <c r="J53" i="33"/>
  <c r="I53" i="33"/>
  <c r="H53" i="33"/>
  <c r="H52" i="33" s="1"/>
  <c r="H51" i="33" s="1"/>
  <c r="G53" i="33"/>
  <c r="G52" i="33" s="1"/>
  <c r="G51" i="33" s="1"/>
  <c r="F53" i="33"/>
  <c r="E53" i="33"/>
  <c r="M52" i="33"/>
  <c r="M51" i="33" s="1"/>
  <c r="J52" i="33"/>
  <c r="I52" i="33"/>
  <c r="I51" i="33" s="1"/>
  <c r="F52" i="33"/>
  <c r="E52" i="33"/>
  <c r="E51" i="33" s="1"/>
  <c r="J51" i="33"/>
  <c r="F51" i="33"/>
  <c r="M47" i="33"/>
  <c r="L47" i="33"/>
  <c r="K47" i="33"/>
  <c r="K4" i="33" s="1"/>
  <c r="K92" i="33" s="1"/>
  <c r="J47" i="33"/>
  <c r="I47" i="33"/>
  <c r="H47" i="33"/>
  <c r="G47" i="33"/>
  <c r="G4" i="33" s="1"/>
  <c r="G92" i="33" s="1"/>
  <c r="F47" i="33"/>
  <c r="E47" i="33"/>
  <c r="M8" i="33"/>
  <c r="L8" i="33"/>
  <c r="K8" i="33"/>
  <c r="J8" i="33"/>
  <c r="I8" i="33"/>
  <c r="H8" i="33"/>
  <c r="G8" i="33"/>
  <c r="F8" i="33"/>
  <c r="E8" i="33"/>
  <c r="M5" i="33"/>
  <c r="M4" i="33" s="1"/>
  <c r="M92" i="33" s="1"/>
  <c r="L5" i="33"/>
  <c r="K5" i="33"/>
  <c r="J5" i="33"/>
  <c r="I5" i="33"/>
  <c r="I4" i="33" s="1"/>
  <c r="I92" i="33" s="1"/>
  <c r="H5" i="33"/>
  <c r="G5" i="33"/>
  <c r="F5" i="33"/>
  <c r="E5" i="33"/>
  <c r="E4" i="33" s="1"/>
  <c r="E92" i="33" s="1"/>
  <c r="J4" i="33"/>
  <c r="J92" i="33" s="1"/>
  <c r="F4" i="33"/>
  <c r="M81" i="32"/>
  <c r="L81" i="32"/>
  <c r="K81" i="32"/>
  <c r="J81" i="32"/>
  <c r="I81" i="32"/>
  <c r="H81" i="32"/>
  <c r="G81" i="32"/>
  <c r="F81" i="32"/>
  <c r="E81" i="32"/>
  <c r="M78" i="32"/>
  <c r="M77" i="32" s="1"/>
  <c r="L78" i="32"/>
  <c r="L77" i="32" s="1"/>
  <c r="K78" i="32"/>
  <c r="J78" i="32"/>
  <c r="I78" i="32"/>
  <c r="I77" i="32" s="1"/>
  <c r="H78" i="32"/>
  <c r="H77" i="32" s="1"/>
  <c r="G78" i="32"/>
  <c r="F78" i="32"/>
  <c r="F77" i="32" s="1"/>
  <c r="E78" i="32"/>
  <c r="E77" i="32" s="1"/>
  <c r="K77" i="32"/>
  <c r="J77" i="32"/>
  <c r="G77" i="32"/>
  <c r="M73" i="32"/>
  <c r="L73" i="32"/>
  <c r="K73" i="32"/>
  <c r="J73" i="32"/>
  <c r="I73" i="32"/>
  <c r="H73" i="32"/>
  <c r="G73" i="32"/>
  <c r="F73" i="32"/>
  <c r="E73" i="32"/>
  <c r="M68" i="32"/>
  <c r="L68" i="32"/>
  <c r="K68" i="32"/>
  <c r="J68" i="32"/>
  <c r="I68" i="32"/>
  <c r="H68" i="32"/>
  <c r="G68" i="32"/>
  <c r="F68" i="32"/>
  <c r="E68" i="32"/>
  <c r="M65" i="32"/>
  <c r="L65" i="32"/>
  <c r="K65" i="32"/>
  <c r="J65" i="32"/>
  <c r="J64" i="32" s="1"/>
  <c r="I65" i="32"/>
  <c r="H65" i="32"/>
  <c r="G65" i="32"/>
  <c r="F65" i="32"/>
  <c r="F64" i="32" s="1"/>
  <c r="E65" i="32"/>
  <c r="K64" i="32"/>
  <c r="G64" i="32"/>
  <c r="M59" i="32"/>
  <c r="L59" i="32"/>
  <c r="K59" i="32"/>
  <c r="J59" i="32"/>
  <c r="I59" i="32"/>
  <c r="H59" i="32"/>
  <c r="G59" i="32"/>
  <c r="F59" i="32"/>
  <c r="E59" i="32"/>
  <c r="M56" i="32"/>
  <c r="L56" i="32"/>
  <c r="K56" i="32"/>
  <c r="J56" i="32"/>
  <c r="I56" i="32"/>
  <c r="H56" i="32"/>
  <c r="G56" i="32"/>
  <c r="F56" i="32"/>
  <c r="E56" i="32"/>
  <c r="M53" i="32"/>
  <c r="M52" i="32" s="1"/>
  <c r="L53" i="32"/>
  <c r="K53" i="32"/>
  <c r="J53" i="32"/>
  <c r="J52" i="32" s="1"/>
  <c r="I53" i="32"/>
  <c r="I52" i="32" s="1"/>
  <c r="H53" i="32"/>
  <c r="G53" i="32"/>
  <c r="F53" i="32"/>
  <c r="E53" i="32"/>
  <c r="E52" i="32" s="1"/>
  <c r="K52" i="32"/>
  <c r="K51" i="32" s="1"/>
  <c r="G52" i="32"/>
  <c r="F52" i="32"/>
  <c r="G51" i="32"/>
  <c r="M47" i="32"/>
  <c r="L47" i="32"/>
  <c r="K47" i="32"/>
  <c r="J47" i="32"/>
  <c r="I47" i="32"/>
  <c r="H47" i="32"/>
  <c r="G47" i="32"/>
  <c r="F47" i="32"/>
  <c r="E47" i="32"/>
  <c r="M8" i="32"/>
  <c r="L8" i="32"/>
  <c r="K8" i="32"/>
  <c r="J8" i="32"/>
  <c r="J4" i="32" s="1"/>
  <c r="I8" i="32"/>
  <c r="H8" i="32"/>
  <c r="G8" i="32"/>
  <c r="F8" i="32"/>
  <c r="E8" i="32"/>
  <c r="M5" i="32"/>
  <c r="M4" i="32" s="1"/>
  <c r="L5" i="32"/>
  <c r="K5" i="32"/>
  <c r="J5" i="32"/>
  <c r="I5" i="32"/>
  <c r="I4" i="32" s="1"/>
  <c r="H5" i="32"/>
  <c r="G5" i="32"/>
  <c r="F5" i="32"/>
  <c r="E5" i="32"/>
  <c r="E4" i="32" s="1"/>
  <c r="L4" i="32"/>
  <c r="K4" i="32"/>
  <c r="K92" i="32" s="1"/>
  <c r="H4" i="32"/>
  <c r="G4" i="32"/>
  <c r="G92" i="32" s="1"/>
  <c r="F4" i="32"/>
  <c r="M81" i="31"/>
  <c r="L81" i="31"/>
  <c r="K81" i="31"/>
  <c r="J81" i="31"/>
  <c r="J77" i="31" s="1"/>
  <c r="I81" i="31"/>
  <c r="H81" i="31"/>
  <c r="G81" i="31"/>
  <c r="F81" i="31"/>
  <c r="E81" i="31"/>
  <c r="M78" i="31"/>
  <c r="L78" i="31"/>
  <c r="K78" i="31"/>
  <c r="J78" i="31"/>
  <c r="I78" i="31"/>
  <c r="H78" i="31"/>
  <c r="G78" i="31"/>
  <c r="G77" i="31" s="1"/>
  <c r="F78" i="31"/>
  <c r="E78" i="31"/>
  <c r="L77" i="31"/>
  <c r="K77" i="31"/>
  <c r="H77" i="31"/>
  <c r="F77" i="31"/>
  <c r="M73" i="31"/>
  <c r="L73" i="31"/>
  <c r="K73" i="31"/>
  <c r="J73" i="31"/>
  <c r="I73" i="31"/>
  <c r="H73" i="31"/>
  <c r="G73" i="31"/>
  <c r="F73" i="31"/>
  <c r="E73" i="31"/>
  <c r="M68" i="31"/>
  <c r="L68" i="31"/>
  <c r="K68" i="31"/>
  <c r="J68" i="31"/>
  <c r="J64" i="31" s="1"/>
  <c r="I68" i="31"/>
  <c r="H68" i="31"/>
  <c r="G68" i="31"/>
  <c r="F68" i="31"/>
  <c r="E68" i="31"/>
  <c r="M65" i="31"/>
  <c r="M64" i="31" s="1"/>
  <c r="L65" i="31"/>
  <c r="K65" i="31"/>
  <c r="J65" i="31"/>
  <c r="I65" i="31"/>
  <c r="I64" i="31" s="1"/>
  <c r="H65" i="31"/>
  <c r="G65" i="31"/>
  <c r="F65" i="31"/>
  <c r="E65" i="31"/>
  <c r="E64" i="31" s="1"/>
  <c r="L64" i="31"/>
  <c r="K64" i="31"/>
  <c r="H64" i="31"/>
  <c r="G64" i="31"/>
  <c r="F64" i="31"/>
  <c r="M59" i="31"/>
  <c r="L59" i="31"/>
  <c r="K59" i="31"/>
  <c r="K51" i="31" s="1"/>
  <c r="J59" i="31"/>
  <c r="I59" i="31"/>
  <c r="H59" i="31"/>
  <c r="G59" i="31"/>
  <c r="F59" i="31"/>
  <c r="E59" i="31"/>
  <c r="M56" i="31"/>
  <c r="L56" i="31"/>
  <c r="L52" i="31" s="1"/>
  <c r="L51" i="31" s="1"/>
  <c r="K56" i="31"/>
  <c r="J56" i="31"/>
  <c r="I56" i="31"/>
  <c r="H56" i="31"/>
  <c r="G56" i="31"/>
  <c r="F56" i="31"/>
  <c r="E56" i="31"/>
  <c r="M53" i="31"/>
  <c r="M52" i="31" s="1"/>
  <c r="M51" i="31" s="1"/>
  <c r="L53" i="31"/>
  <c r="K53" i="31"/>
  <c r="J53" i="31"/>
  <c r="I53" i="31"/>
  <c r="I52" i="31" s="1"/>
  <c r="I51" i="31" s="1"/>
  <c r="H53" i="31"/>
  <c r="G53" i="31"/>
  <c r="F53" i="31"/>
  <c r="F52" i="31" s="1"/>
  <c r="F51" i="31" s="1"/>
  <c r="E53" i="31"/>
  <c r="E52" i="31" s="1"/>
  <c r="E51" i="31" s="1"/>
  <c r="K52" i="31"/>
  <c r="J52" i="31"/>
  <c r="H52" i="31"/>
  <c r="H51" i="31" s="1"/>
  <c r="G52" i="31"/>
  <c r="G51" i="31"/>
  <c r="M47" i="31"/>
  <c r="L47" i="31"/>
  <c r="K47" i="31"/>
  <c r="J47" i="31"/>
  <c r="I47" i="31"/>
  <c r="H47" i="31"/>
  <c r="G47" i="31"/>
  <c r="F47" i="31"/>
  <c r="E47" i="31"/>
  <c r="M8" i="31"/>
  <c r="M4" i="31" s="1"/>
  <c r="L8" i="31"/>
  <c r="K8" i="31"/>
  <c r="J8" i="31"/>
  <c r="I8" i="31"/>
  <c r="H8" i="31"/>
  <c r="G8" i="31"/>
  <c r="G4" i="31" s="1"/>
  <c r="G92" i="31" s="1"/>
  <c r="F8" i="31"/>
  <c r="E8" i="31"/>
  <c r="M5" i="31"/>
  <c r="L5" i="31"/>
  <c r="L4" i="31" s="1"/>
  <c r="K5" i="31"/>
  <c r="J5" i="31"/>
  <c r="J4" i="31" s="1"/>
  <c r="I5" i="31"/>
  <c r="H5" i="31"/>
  <c r="G5" i="31"/>
  <c r="F5" i="31"/>
  <c r="F4" i="31" s="1"/>
  <c r="E5" i="31"/>
  <c r="K4" i="31"/>
  <c r="K92" i="31" s="1"/>
  <c r="I4" i="31"/>
  <c r="H4" i="31"/>
  <c r="H92" i="31" s="1"/>
  <c r="E4" i="31"/>
  <c r="M81" i="30"/>
  <c r="M77" i="30" s="1"/>
  <c r="L81" i="30"/>
  <c r="K81" i="30"/>
  <c r="J81" i="30"/>
  <c r="I81" i="30"/>
  <c r="H81" i="30"/>
  <c r="G81" i="30"/>
  <c r="G77" i="30" s="1"/>
  <c r="F81" i="30"/>
  <c r="E81" i="30"/>
  <c r="M78" i="30"/>
  <c r="L78" i="30"/>
  <c r="L77" i="30" s="1"/>
  <c r="K78" i="30"/>
  <c r="J78" i="30"/>
  <c r="J77" i="30" s="1"/>
  <c r="I78" i="30"/>
  <c r="H78" i="30"/>
  <c r="G78" i="30"/>
  <c r="F78" i="30"/>
  <c r="F77" i="30" s="1"/>
  <c r="E78" i="30"/>
  <c r="K77" i="30"/>
  <c r="I77" i="30"/>
  <c r="H77" i="30"/>
  <c r="E77" i="30"/>
  <c r="M73" i="30"/>
  <c r="L73" i="30"/>
  <c r="K73" i="30"/>
  <c r="J73" i="30"/>
  <c r="I73" i="30"/>
  <c r="H73" i="30"/>
  <c r="G73" i="30"/>
  <c r="F73" i="30"/>
  <c r="E73" i="30"/>
  <c r="M68" i="30"/>
  <c r="L68" i="30"/>
  <c r="K68" i="30"/>
  <c r="J68" i="30"/>
  <c r="I68" i="30"/>
  <c r="I64" i="30" s="1"/>
  <c r="I51" i="30" s="1"/>
  <c r="H68" i="30"/>
  <c r="G68" i="30"/>
  <c r="F68" i="30"/>
  <c r="E68" i="30"/>
  <c r="M65" i="30"/>
  <c r="L65" i="30"/>
  <c r="K65" i="30"/>
  <c r="K64" i="30" s="1"/>
  <c r="J65" i="30"/>
  <c r="I65" i="30"/>
  <c r="H65" i="30"/>
  <c r="G65" i="30"/>
  <c r="F65" i="30"/>
  <c r="E65" i="30"/>
  <c r="M64" i="30"/>
  <c r="L64" i="30"/>
  <c r="H64" i="30"/>
  <c r="G64" i="30"/>
  <c r="E64" i="30"/>
  <c r="M59" i="30"/>
  <c r="L59" i="30"/>
  <c r="K59" i="30"/>
  <c r="J59" i="30"/>
  <c r="I59" i="30"/>
  <c r="H59" i="30"/>
  <c r="G59" i="30"/>
  <c r="F59" i="30"/>
  <c r="E59" i="30"/>
  <c r="M56" i="30"/>
  <c r="M52" i="30" s="1"/>
  <c r="M51" i="30" s="1"/>
  <c r="L56" i="30"/>
  <c r="K56" i="30"/>
  <c r="J56" i="30"/>
  <c r="I56" i="30"/>
  <c r="H56" i="30"/>
  <c r="G56" i="30"/>
  <c r="G52" i="30" s="1"/>
  <c r="G51" i="30" s="1"/>
  <c r="F56" i="30"/>
  <c r="E56" i="30"/>
  <c r="M53" i="30"/>
  <c r="L53" i="30"/>
  <c r="L52" i="30" s="1"/>
  <c r="L51" i="30" s="1"/>
  <c r="K53" i="30"/>
  <c r="J53" i="30"/>
  <c r="J52" i="30" s="1"/>
  <c r="I53" i="30"/>
  <c r="H53" i="30"/>
  <c r="G53" i="30"/>
  <c r="F53" i="30"/>
  <c r="F52" i="30" s="1"/>
  <c r="E53" i="30"/>
  <c r="K52" i="30"/>
  <c r="I52" i="30"/>
  <c r="H52" i="30"/>
  <c r="E52" i="30"/>
  <c r="E51" i="30" s="1"/>
  <c r="H51" i="30"/>
  <c r="M47" i="30"/>
  <c r="L47" i="30"/>
  <c r="K47" i="30"/>
  <c r="J47" i="30"/>
  <c r="I47" i="30"/>
  <c r="I4" i="30" s="1"/>
  <c r="H47" i="30"/>
  <c r="G47" i="30"/>
  <c r="F47" i="30"/>
  <c r="E47" i="30"/>
  <c r="M8" i="30"/>
  <c r="L8" i="30"/>
  <c r="K8" i="30"/>
  <c r="J8" i="30"/>
  <c r="J4" i="30" s="1"/>
  <c r="I8" i="30"/>
  <c r="H8" i="30"/>
  <c r="H4" i="30" s="1"/>
  <c r="H92" i="30" s="1"/>
  <c r="G8" i="30"/>
  <c r="F8" i="30"/>
  <c r="E8" i="30"/>
  <c r="M5" i="30"/>
  <c r="M4" i="30" s="1"/>
  <c r="L5" i="30"/>
  <c r="K5" i="30"/>
  <c r="K4" i="30" s="1"/>
  <c r="J5" i="30"/>
  <c r="I5" i="30"/>
  <c r="H5" i="30"/>
  <c r="G5" i="30"/>
  <c r="G4" i="30" s="1"/>
  <c r="F5" i="30"/>
  <c r="E5" i="30"/>
  <c r="L4" i="30"/>
  <c r="F4" i="30"/>
  <c r="E4" i="30"/>
  <c r="E92" i="30" s="1"/>
  <c r="M81" i="29"/>
  <c r="L81" i="29"/>
  <c r="K81" i="29"/>
  <c r="J81" i="29"/>
  <c r="J77" i="29" s="1"/>
  <c r="I81" i="29"/>
  <c r="H81" i="29"/>
  <c r="H77" i="29" s="1"/>
  <c r="G81" i="29"/>
  <c r="F81" i="29"/>
  <c r="E81" i="29"/>
  <c r="M78" i="29"/>
  <c r="M77" i="29" s="1"/>
  <c r="L78" i="29"/>
  <c r="K78" i="29"/>
  <c r="K77" i="29" s="1"/>
  <c r="J78" i="29"/>
  <c r="I78" i="29"/>
  <c r="H78" i="29"/>
  <c r="G78" i="29"/>
  <c r="G77" i="29" s="1"/>
  <c r="F78" i="29"/>
  <c r="E78" i="29"/>
  <c r="L77" i="29"/>
  <c r="I77" i="29"/>
  <c r="F77" i="29"/>
  <c r="E77" i="29"/>
  <c r="M73" i="29"/>
  <c r="L73" i="29"/>
  <c r="K73" i="29"/>
  <c r="J73" i="29"/>
  <c r="I73" i="29"/>
  <c r="H73" i="29"/>
  <c r="G73" i="29"/>
  <c r="F73" i="29"/>
  <c r="E73" i="29"/>
  <c r="M68" i="29"/>
  <c r="L68" i="29"/>
  <c r="K68" i="29"/>
  <c r="J68" i="29"/>
  <c r="I68" i="29"/>
  <c r="H68" i="29"/>
  <c r="G68" i="29"/>
  <c r="F68" i="29"/>
  <c r="E68" i="29"/>
  <c r="M65" i="29"/>
  <c r="M64" i="29" s="1"/>
  <c r="L65" i="29"/>
  <c r="L64" i="29" s="1"/>
  <c r="K65" i="29"/>
  <c r="K64" i="29" s="1"/>
  <c r="J65" i="29"/>
  <c r="I65" i="29"/>
  <c r="I64" i="29" s="1"/>
  <c r="H65" i="29"/>
  <c r="H64" i="29" s="1"/>
  <c r="G65" i="29"/>
  <c r="G64" i="29" s="1"/>
  <c r="F65" i="29"/>
  <c r="E65" i="29"/>
  <c r="E64" i="29" s="1"/>
  <c r="J64" i="29"/>
  <c r="F64" i="29"/>
  <c r="M59" i="29"/>
  <c r="L59" i="29"/>
  <c r="K59" i="29"/>
  <c r="J59" i="29"/>
  <c r="I59" i="29"/>
  <c r="H59" i="29"/>
  <c r="G59" i="29"/>
  <c r="F59" i="29"/>
  <c r="E59" i="29"/>
  <c r="M56" i="29"/>
  <c r="L56" i="29"/>
  <c r="K56" i="29"/>
  <c r="J56" i="29"/>
  <c r="I56" i="29"/>
  <c r="H56" i="29"/>
  <c r="G56" i="29"/>
  <c r="F56" i="29"/>
  <c r="E56" i="29"/>
  <c r="M53" i="29"/>
  <c r="M52" i="29" s="1"/>
  <c r="L53" i="29"/>
  <c r="L52" i="29" s="1"/>
  <c r="L51" i="29" s="1"/>
  <c r="K53" i="29"/>
  <c r="K52" i="29" s="1"/>
  <c r="K51" i="29" s="1"/>
  <c r="J53" i="29"/>
  <c r="I53" i="29"/>
  <c r="I52" i="29" s="1"/>
  <c r="H53" i="29"/>
  <c r="H52" i="29" s="1"/>
  <c r="H51" i="29" s="1"/>
  <c r="G53" i="29"/>
  <c r="G52" i="29" s="1"/>
  <c r="G51" i="29" s="1"/>
  <c r="F53" i="29"/>
  <c r="E53" i="29"/>
  <c r="E52" i="29" s="1"/>
  <c r="J52" i="29"/>
  <c r="J51" i="29" s="1"/>
  <c r="F52" i="29"/>
  <c r="F51" i="29" s="1"/>
  <c r="M47" i="29"/>
  <c r="L47" i="29"/>
  <c r="K47" i="29"/>
  <c r="J47" i="29"/>
  <c r="I47" i="29"/>
  <c r="H47" i="29"/>
  <c r="G47" i="29"/>
  <c r="F47" i="29"/>
  <c r="E47" i="29"/>
  <c r="M8" i="29"/>
  <c r="L8" i="29"/>
  <c r="K8" i="29"/>
  <c r="J8" i="29"/>
  <c r="I8" i="29"/>
  <c r="H8" i="29"/>
  <c r="G8" i="29"/>
  <c r="F8" i="29"/>
  <c r="E8" i="29"/>
  <c r="M5" i="29"/>
  <c r="M4" i="29" s="1"/>
  <c r="L5" i="29"/>
  <c r="L4" i="29" s="1"/>
  <c r="L92" i="29" s="1"/>
  <c r="K5" i="29"/>
  <c r="J5" i="29"/>
  <c r="J4" i="29" s="1"/>
  <c r="I5" i="29"/>
  <c r="I4" i="29" s="1"/>
  <c r="H5" i="29"/>
  <c r="H4" i="29" s="1"/>
  <c r="H92" i="29" s="1"/>
  <c r="G5" i="29"/>
  <c r="F5" i="29"/>
  <c r="F4" i="29" s="1"/>
  <c r="E5" i="29"/>
  <c r="E4" i="29" s="1"/>
  <c r="K4" i="29"/>
  <c r="K92" i="29" s="1"/>
  <c r="G4" i="29"/>
  <c r="M81" i="28"/>
  <c r="L81" i="28"/>
  <c r="K81" i="28"/>
  <c r="J81" i="28"/>
  <c r="I81" i="28"/>
  <c r="H81" i="28"/>
  <c r="G81" i="28"/>
  <c r="F81" i="28"/>
  <c r="E81" i="28"/>
  <c r="M78" i="28"/>
  <c r="M77" i="28" s="1"/>
  <c r="L78" i="28"/>
  <c r="L77" i="28" s="1"/>
  <c r="K78" i="28"/>
  <c r="J78" i="28"/>
  <c r="J77" i="28" s="1"/>
  <c r="I78" i="28"/>
  <c r="I77" i="28" s="1"/>
  <c r="H78" i="28"/>
  <c r="H77" i="28" s="1"/>
  <c r="G78" i="28"/>
  <c r="F78" i="28"/>
  <c r="F77" i="28" s="1"/>
  <c r="E78" i="28"/>
  <c r="E77" i="28" s="1"/>
  <c r="K77" i="28"/>
  <c r="G77" i="28"/>
  <c r="M73" i="28"/>
  <c r="L73" i="28"/>
  <c r="K73" i="28"/>
  <c r="J73" i="28"/>
  <c r="I73" i="28"/>
  <c r="H73" i="28"/>
  <c r="G73" i="28"/>
  <c r="F73" i="28"/>
  <c r="E73" i="28"/>
  <c r="M68" i="28"/>
  <c r="L68" i="28"/>
  <c r="K68" i="28"/>
  <c r="J68" i="28"/>
  <c r="I68" i="28"/>
  <c r="H68" i="28"/>
  <c r="G68" i="28"/>
  <c r="F68" i="28"/>
  <c r="E68" i="28"/>
  <c r="M65" i="28"/>
  <c r="M64" i="28" s="1"/>
  <c r="L65" i="28"/>
  <c r="L64" i="28" s="1"/>
  <c r="K65" i="28"/>
  <c r="J65" i="28"/>
  <c r="J64" i="28" s="1"/>
  <c r="I65" i="28"/>
  <c r="I64" i="28" s="1"/>
  <c r="H65" i="28"/>
  <c r="H64" i="28" s="1"/>
  <c r="G65" i="28"/>
  <c r="F65" i="28"/>
  <c r="F64" i="28" s="1"/>
  <c r="E65" i="28"/>
  <c r="E64" i="28" s="1"/>
  <c r="K64" i="28"/>
  <c r="G64" i="28"/>
  <c r="M59" i="28"/>
  <c r="L59" i="28"/>
  <c r="K59" i="28"/>
  <c r="J59" i="28"/>
  <c r="I59" i="28"/>
  <c r="H59" i="28"/>
  <c r="G59" i="28"/>
  <c r="F59" i="28"/>
  <c r="E59" i="28"/>
  <c r="M56" i="28"/>
  <c r="L56" i="28"/>
  <c r="K56" i="28"/>
  <c r="J56" i="28"/>
  <c r="I56" i="28"/>
  <c r="H56" i="28"/>
  <c r="G56" i="28"/>
  <c r="F56" i="28"/>
  <c r="E56" i="28"/>
  <c r="M53" i="28"/>
  <c r="M52" i="28" s="1"/>
  <c r="L53" i="28"/>
  <c r="L52" i="28" s="1"/>
  <c r="K53" i="28"/>
  <c r="J53" i="28"/>
  <c r="J52" i="28" s="1"/>
  <c r="J51" i="28" s="1"/>
  <c r="I53" i="28"/>
  <c r="I52" i="28" s="1"/>
  <c r="H53" i="28"/>
  <c r="H52" i="28" s="1"/>
  <c r="G53" i="28"/>
  <c r="F53" i="28"/>
  <c r="F52" i="28" s="1"/>
  <c r="F51" i="28" s="1"/>
  <c r="E53" i="28"/>
  <c r="E52" i="28" s="1"/>
  <c r="K52" i="28"/>
  <c r="K51" i="28" s="1"/>
  <c r="G52" i="28"/>
  <c r="G51" i="28" s="1"/>
  <c r="M47" i="28"/>
  <c r="L47" i="28"/>
  <c r="K47" i="28"/>
  <c r="J47" i="28"/>
  <c r="I47" i="28"/>
  <c r="H47" i="28"/>
  <c r="G47" i="28"/>
  <c r="F47" i="28"/>
  <c r="E47" i="28"/>
  <c r="M8" i="28"/>
  <c r="L8" i="28"/>
  <c r="K8" i="28"/>
  <c r="J8" i="28"/>
  <c r="I8" i="28"/>
  <c r="H8" i="28"/>
  <c r="G8" i="28"/>
  <c r="F8" i="28"/>
  <c r="E8" i="28"/>
  <c r="M5" i="28"/>
  <c r="M4" i="28" s="1"/>
  <c r="L5" i="28"/>
  <c r="K5" i="28"/>
  <c r="K4" i="28" s="1"/>
  <c r="K92" i="28" s="1"/>
  <c r="J5" i="28"/>
  <c r="J4" i="28" s="1"/>
  <c r="I5" i="28"/>
  <c r="I4" i="28" s="1"/>
  <c r="H5" i="28"/>
  <c r="G5" i="28"/>
  <c r="G4" i="28" s="1"/>
  <c r="G92" i="28" s="1"/>
  <c r="F5" i="28"/>
  <c r="F4" i="28" s="1"/>
  <c r="E5" i="28"/>
  <c r="E4" i="28" s="1"/>
  <c r="L4" i="28"/>
  <c r="H4" i="28"/>
  <c r="M81" i="27"/>
  <c r="L81" i="27"/>
  <c r="K81" i="27"/>
  <c r="J81" i="27"/>
  <c r="I81" i="27"/>
  <c r="H81" i="27"/>
  <c r="G81" i="27"/>
  <c r="F81" i="27"/>
  <c r="E81" i="27"/>
  <c r="M78" i="27"/>
  <c r="M77" i="27" s="1"/>
  <c r="L78" i="27"/>
  <c r="K78" i="27"/>
  <c r="K77" i="27" s="1"/>
  <c r="J78" i="27"/>
  <c r="J77" i="27" s="1"/>
  <c r="I78" i="27"/>
  <c r="I77" i="27" s="1"/>
  <c r="H78" i="27"/>
  <c r="G78" i="27"/>
  <c r="G77" i="27" s="1"/>
  <c r="F78" i="27"/>
  <c r="F77" i="27" s="1"/>
  <c r="E78" i="27"/>
  <c r="E77" i="27" s="1"/>
  <c r="L77" i="27"/>
  <c r="H77" i="27"/>
  <c r="M73" i="27"/>
  <c r="L73" i="27"/>
  <c r="K73" i="27"/>
  <c r="J73" i="27"/>
  <c r="I73" i="27"/>
  <c r="H73" i="27"/>
  <c r="G73" i="27"/>
  <c r="F73" i="27"/>
  <c r="E73" i="27"/>
  <c r="M68" i="27"/>
  <c r="L68" i="27"/>
  <c r="K68" i="27"/>
  <c r="J68" i="27"/>
  <c r="I68" i="27"/>
  <c r="H68" i="27"/>
  <c r="G68" i="27"/>
  <c r="F68" i="27"/>
  <c r="E68" i="27"/>
  <c r="M65" i="27"/>
  <c r="M64" i="27" s="1"/>
  <c r="L65" i="27"/>
  <c r="K65" i="27"/>
  <c r="K64" i="27" s="1"/>
  <c r="J65" i="27"/>
  <c r="J64" i="27" s="1"/>
  <c r="I65" i="27"/>
  <c r="I64" i="27" s="1"/>
  <c r="H65" i="27"/>
  <c r="G65" i="27"/>
  <c r="G64" i="27" s="1"/>
  <c r="F65" i="27"/>
  <c r="F64" i="27" s="1"/>
  <c r="E65" i="27"/>
  <c r="E64" i="27" s="1"/>
  <c r="L64" i="27"/>
  <c r="H64" i="27"/>
  <c r="M59" i="27"/>
  <c r="L59" i="27"/>
  <c r="K59" i="27"/>
  <c r="J59" i="27"/>
  <c r="I59" i="27"/>
  <c r="H59" i="27"/>
  <c r="G59" i="27"/>
  <c r="F59" i="27"/>
  <c r="E59" i="27"/>
  <c r="M56" i="27"/>
  <c r="L56" i="27"/>
  <c r="K56" i="27"/>
  <c r="J56" i="27"/>
  <c r="I56" i="27"/>
  <c r="H56" i="27"/>
  <c r="G56" i="27"/>
  <c r="F56" i="27"/>
  <c r="E56" i="27"/>
  <c r="M53" i="27"/>
  <c r="M52" i="27" s="1"/>
  <c r="M51" i="27" s="1"/>
  <c r="L53" i="27"/>
  <c r="K53" i="27"/>
  <c r="K52" i="27" s="1"/>
  <c r="J53" i="27"/>
  <c r="J52" i="27" s="1"/>
  <c r="J51" i="27" s="1"/>
  <c r="I53" i="27"/>
  <c r="I52" i="27" s="1"/>
  <c r="I51" i="27" s="1"/>
  <c r="H53" i="27"/>
  <c r="G53" i="27"/>
  <c r="G52" i="27" s="1"/>
  <c r="F53" i="27"/>
  <c r="F52" i="27" s="1"/>
  <c r="F51" i="27" s="1"/>
  <c r="E53" i="27"/>
  <c r="E52" i="27" s="1"/>
  <c r="E51" i="27" s="1"/>
  <c r="L52" i="27"/>
  <c r="L51" i="27" s="1"/>
  <c r="H52" i="27"/>
  <c r="H51" i="27" s="1"/>
  <c r="M47" i="27"/>
  <c r="L47" i="27"/>
  <c r="K47" i="27"/>
  <c r="J47" i="27"/>
  <c r="I47" i="27"/>
  <c r="H47" i="27"/>
  <c r="G47" i="27"/>
  <c r="F47" i="27"/>
  <c r="E47" i="27"/>
  <c r="M8" i="27"/>
  <c r="L8" i="27"/>
  <c r="K8" i="27"/>
  <c r="J8" i="27"/>
  <c r="I8" i="27"/>
  <c r="H8" i="27"/>
  <c r="G8" i="27"/>
  <c r="F8" i="27"/>
  <c r="E8" i="27"/>
  <c r="M5" i="27"/>
  <c r="L5" i="27"/>
  <c r="L4" i="27" s="1"/>
  <c r="K5" i="27"/>
  <c r="K4" i="27" s="1"/>
  <c r="J5" i="27"/>
  <c r="J4" i="27" s="1"/>
  <c r="J92" i="27" s="1"/>
  <c r="I5" i="27"/>
  <c r="H5" i="27"/>
  <c r="H4" i="27" s="1"/>
  <c r="H92" i="27" s="1"/>
  <c r="G5" i="27"/>
  <c r="G4" i="27" s="1"/>
  <c r="F5" i="27"/>
  <c r="F4" i="27" s="1"/>
  <c r="F92" i="27" s="1"/>
  <c r="E5" i="27"/>
  <c r="M4" i="27"/>
  <c r="I4" i="27"/>
  <c r="E4" i="27"/>
  <c r="E92" i="27" s="1"/>
  <c r="M81" i="26"/>
  <c r="L81" i="26"/>
  <c r="K81" i="26"/>
  <c r="J81" i="26"/>
  <c r="I81" i="26"/>
  <c r="H81" i="26"/>
  <c r="G81" i="26"/>
  <c r="F81" i="26"/>
  <c r="E81" i="26"/>
  <c r="M78" i="26"/>
  <c r="L78" i="26"/>
  <c r="L77" i="26" s="1"/>
  <c r="K78" i="26"/>
  <c r="K77" i="26" s="1"/>
  <c r="J78" i="26"/>
  <c r="J77" i="26" s="1"/>
  <c r="I78" i="26"/>
  <c r="H78" i="26"/>
  <c r="H77" i="26" s="1"/>
  <c r="G78" i="26"/>
  <c r="G77" i="26" s="1"/>
  <c r="F78" i="26"/>
  <c r="F77" i="26" s="1"/>
  <c r="E78" i="26"/>
  <c r="M77" i="26"/>
  <c r="I77" i="26"/>
  <c r="E77" i="26"/>
  <c r="M73" i="26"/>
  <c r="L73" i="26"/>
  <c r="K73" i="26"/>
  <c r="J73" i="26"/>
  <c r="I73" i="26"/>
  <c r="H73" i="26"/>
  <c r="G73" i="26"/>
  <c r="F73" i="26"/>
  <c r="E73" i="26"/>
  <c r="M68" i="26"/>
  <c r="L68" i="26"/>
  <c r="K68" i="26"/>
  <c r="J68" i="26"/>
  <c r="I68" i="26"/>
  <c r="H68" i="26"/>
  <c r="G68" i="26"/>
  <c r="F68" i="26"/>
  <c r="E68" i="26"/>
  <c r="M65" i="26"/>
  <c r="L65" i="26"/>
  <c r="L64" i="26" s="1"/>
  <c r="K65" i="26"/>
  <c r="K64" i="26" s="1"/>
  <c r="J65" i="26"/>
  <c r="J64" i="26" s="1"/>
  <c r="I65" i="26"/>
  <c r="H65" i="26"/>
  <c r="H64" i="26" s="1"/>
  <c r="G65" i="26"/>
  <c r="G64" i="26" s="1"/>
  <c r="F65" i="26"/>
  <c r="F64" i="26" s="1"/>
  <c r="E65" i="26"/>
  <c r="M64" i="26"/>
  <c r="I64" i="26"/>
  <c r="E64" i="26"/>
  <c r="M59" i="26"/>
  <c r="L59" i="26"/>
  <c r="K59" i="26"/>
  <c r="J59" i="26"/>
  <c r="I59" i="26"/>
  <c r="H59" i="26"/>
  <c r="G59" i="26"/>
  <c r="F59" i="26"/>
  <c r="E59" i="26"/>
  <c r="M56" i="26"/>
  <c r="L56" i="26"/>
  <c r="K56" i="26"/>
  <c r="J56" i="26"/>
  <c r="I56" i="26"/>
  <c r="H56" i="26"/>
  <c r="G56" i="26"/>
  <c r="F56" i="26"/>
  <c r="E56" i="26"/>
  <c r="M53" i="26"/>
  <c r="L53" i="26"/>
  <c r="L52" i="26" s="1"/>
  <c r="L51" i="26" s="1"/>
  <c r="K53" i="26"/>
  <c r="K52" i="26" s="1"/>
  <c r="K51" i="26" s="1"/>
  <c r="J53" i="26"/>
  <c r="J52" i="26" s="1"/>
  <c r="J51" i="26" s="1"/>
  <c r="I53" i="26"/>
  <c r="H53" i="26"/>
  <c r="H52" i="26" s="1"/>
  <c r="H51" i="26" s="1"/>
  <c r="G53" i="26"/>
  <c r="G52" i="26" s="1"/>
  <c r="G51" i="26" s="1"/>
  <c r="F53" i="26"/>
  <c r="F52" i="26" s="1"/>
  <c r="E53" i="26"/>
  <c r="M52" i="26"/>
  <c r="M51" i="26" s="1"/>
  <c r="I52" i="26"/>
  <c r="I51" i="26" s="1"/>
  <c r="E52" i="26"/>
  <c r="E51" i="26" s="1"/>
  <c r="F51" i="26"/>
  <c r="M47" i="26"/>
  <c r="L47" i="26"/>
  <c r="K47" i="26"/>
  <c r="J47" i="26"/>
  <c r="I47" i="26"/>
  <c r="H47" i="26"/>
  <c r="G47" i="26"/>
  <c r="F47" i="26"/>
  <c r="E47" i="26"/>
  <c r="M8" i="26"/>
  <c r="L8" i="26"/>
  <c r="K8" i="26"/>
  <c r="J8" i="26"/>
  <c r="I8" i="26"/>
  <c r="H8" i="26"/>
  <c r="G8" i="26"/>
  <c r="F8" i="26"/>
  <c r="E8" i="26"/>
  <c r="M5" i="26"/>
  <c r="M4" i="26" s="1"/>
  <c r="L5" i="26"/>
  <c r="L4" i="26" s="1"/>
  <c r="L92" i="26" s="1"/>
  <c r="K5" i="26"/>
  <c r="K4" i="26" s="1"/>
  <c r="K92" i="26" s="1"/>
  <c r="J5" i="26"/>
  <c r="I5" i="26"/>
  <c r="I4" i="26" s="1"/>
  <c r="H5" i="26"/>
  <c r="H4" i="26" s="1"/>
  <c r="H92" i="26" s="1"/>
  <c r="G5" i="26"/>
  <c r="G4" i="26" s="1"/>
  <c r="G92" i="26" s="1"/>
  <c r="F5" i="26"/>
  <c r="E5" i="26"/>
  <c r="E4" i="26" s="1"/>
  <c r="J4" i="26"/>
  <c r="F4" i="26"/>
  <c r="F92" i="26" s="1"/>
  <c r="M36" i="25"/>
  <c r="L36" i="25"/>
  <c r="K36" i="25"/>
  <c r="J36" i="25"/>
  <c r="I36" i="25"/>
  <c r="H36" i="25"/>
  <c r="G36" i="25"/>
  <c r="F36" i="25"/>
  <c r="E36" i="25"/>
  <c r="M31" i="25"/>
  <c r="L31" i="25"/>
  <c r="K31" i="25"/>
  <c r="J31" i="25"/>
  <c r="I31" i="25"/>
  <c r="H31" i="25"/>
  <c r="G31" i="25"/>
  <c r="F31" i="25"/>
  <c r="E31" i="25"/>
  <c r="M21" i="25"/>
  <c r="L21" i="25"/>
  <c r="K21" i="25"/>
  <c r="J21" i="25"/>
  <c r="I21" i="25"/>
  <c r="H21" i="25"/>
  <c r="G21" i="25"/>
  <c r="F21" i="25"/>
  <c r="E21" i="25"/>
  <c r="M10" i="25"/>
  <c r="M9" i="25" s="1"/>
  <c r="L10" i="25"/>
  <c r="K10" i="25"/>
  <c r="K9" i="25" s="1"/>
  <c r="K40" i="25" s="1"/>
  <c r="J10" i="25"/>
  <c r="J9" i="25" s="1"/>
  <c r="I10" i="25"/>
  <c r="I9" i="25" s="1"/>
  <c r="H10" i="25"/>
  <c r="G10" i="25"/>
  <c r="G9" i="25" s="1"/>
  <c r="G40" i="25" s="1"/>
  <c r="F10" i="25"/>
  <c r="F9" i="25" s="1"/>
  <c r="E10" i="25"/>
  <c r="E9" i="25" s="1"/>
  <c r="L9" i="25"/>
  <c r="H9" i="25"/>
  <c r="M4" i="25"/>
  <c r="L4" i="25"/>
  <c r="K4" i="25"/>
  <c r="J4" i="25"/>
  <c r="I4" i="25"/>
  <c r="H4" i="25"/>
  <c r="G4" i="25"/>
  <c r="F4" i="25"/>
  <c r="E4" i="25"/>
  <c r="K15" i="24"/>
  <c r="J15" i="24"/>
  <c r="I15" i="24"/>
  <c r="H15" i="24"/>
  <c r="G15" i="24"/>
  <c r="F15" i="24"/>
  <c r="E15" i="24"/>
  <c r="D15" i="24"/>
  <c r="C15" i="24"/>
  <c r="K4" i="24"/>
  <c r="J4" i="24"/>
  <c r="I4" i="24"/>
  <c r="H4" i="24"/>
  <c r="G4" i="24"/>
  <c r="F4" i="24"/>
  <c r="E4" i="24"/>
  <c r="D4" i="24"/>
  <c r="C4" i="24"/>
  <c r="J26" i="23"/>
  <c r="K16" i="23"/>
  <c r="J16" i="23"/>
  <c r="I16" i="23"/>
  <c r="H16" i="23"/>
  <c r="G16" i="23"/>
  <c r="F16" i="23"/>
  <c r="E16" i="23"/>
  <c r="D16" i="23"/>
  <c r="C16" i="23"/>
  <c r="K8" i="23"/>
  <c r="J8" i="23"/>
  <c r="I8" i="23"/>
  <c r="H8" i="23"/>
  <c r="G8" i="23"/>
  <c r="F8" i="23"/>
  <c r="F26" i="23" s="1"/>
  <c r="E8" i="23"/>
  <c r="D8" i="23"/>
  <c r="C8" i="23"/>
  <c r="K4" i="23"/>
  <c r="J4" i="23"/>
  <c r="I4" i="23"/>
  <c r="I26" i="23" s="1"/>
  <c r="H4" i="23"/>
  <c r="G4" i="23"/>
  <c r="F4" i="23"/>
  <c r="E4" i="23"/>
  <c r="E26" i="23" s="1"/>
  <c r="D4" i="23"/>
  <c r="C4" i="23"/>
  <c r="Z20" i="22"/>
  <c r="Z19" i="22"/>
  <c r="K19" i="22"/>
  <c r="J19" i="22"/>
  <c r="I19" i="22"/>
  <c r="H19" i="22"/>
  <c r="G19" i="22"/>
  <c r="F19" i="22"/>
  <c r="E19" i="22"/>
  <c r="D19" i="22"/>
  <c r="C19" i="22"/>
  <c r="Z18" i="22"/>
  <c r="Z17" i="22"/>
  <c r="Z16" i="22"/>
  <c r="Z15" i="22"/>
  <c r="Z14" i="22"/>
  <c r="Z13" i="22"/>
  <c r="Z12" i="22"/>
  <c r="Z11" i="22"/>
  <c r="Z10" i="22"/>
  <c r="Z9" i="22"/>
  <c r="Z8" i="22"/>
  <c r="Z7" i="22"/>
  <c r="Z6" i="22"/>
  <c r="Z5" i="22"/>
  <c r="Z4" i="22"/>
  <c r="F26" i="21"/>
  <c r="K16" i="21"/>
  <c r="K26" i="21" s="1"/>
  <c r="J16" i="21"/>
  <c r="I16" i="21"/>
  <c r="H16" i="21"/>
  <c r="G16" i="21"/>
  <c r="G26" i="21" s="1"/>
  <c r="F16" i="21"/>
  <c r="E16" i="21"/>
  <c r="D16" i="21"/>
  <c r="C16" i="21"/>
  <c r="C26" i="21" s="1"/>
  <c r="K8" i="21"/>
  <c r="J8" i="21"/>
  <c r="I8" i="21"/>
  <c r="H8" i="21"/>
  <c r="H26" i="21" s="1"/>
  <c r="G8" i="21"/>
  <c r="F8" i="21"/>
  <c r="E8" i="21"/>
  <c r="D8" i="21"/>
  <c r="D26" i="21" s="1"/>
  <c r="C8" i="21"/>
  <c r="K4" i="21"/>
  <c r="J4" i="21"/>
  <c r="J26" i="21" s="1"/>
  <c r="I4" i="21"/>
  <c r="I26" i="21" s="1"/>
  <c r="H4" i="21"/>
  <c r="G4" i="21"/>
  <c r="F4" i="21"/>
  <c r="E4" i="21"/>
  <c r="E26" i="21" s="1"/>
  <c r="D4" i="21"/>
  <c r="C4" i="21"/>
  <c r="Z20" i="20"/>
  <c r="Z19" i="20"/>
  <c r="K19" i="20"/>
  <c r="J19" i="20"/>
  <c r="I19" i="20"/>
  <c r="H19" i="20"/>
  <c r="G19" i="20"/>
  <c r="F19" i="20"/>
  <c r="E19" i="20"/>
  <c r="D19" i="20"/>
  <c r="C19" i="20"/>
  <c r="Z18" i="20"/>
  <c r="Z17" i="20"/>
  <c r="Z16" i="20"/>
  <c r="Z15" i="20"/>
  <c r="Z14" i="20"/>
  <c r="Z13" i="20"/>
  <c r="Z12" i="20"/>
  <c r="Z11" i="20"/>
  <c r="Z10" i="20"/>
  <c r="Z9" i="20"/>
  <c r="Z8" i="20"/>
  <c r="Z7" i="20"/>
  <c r="Z6" i="20"/>
  <c r="Z5" i="20"/>
  <c r="Z4" i="20"/>
  <c r="K16" i="19"/>
  <c r="J16" i="19"/>
  <c r="I16" i="19"/>
  <c r="H16" i="19"/>
  <c r="G16" i="19"/>
  <c r="F16" i="19"/>
  <c r="F26" i="19" s="1"/>
  <c r="E16" i="19"/>
  <c r="D16" i="19"/>
  <c r="C16" i="19"/>
  <c r="K8" i="19"/>
  <c r="J8" i="19"/>
  <c r="J26" i="19" s="1"/>
  <c r="I8" i="19"/>
  <c r="H8" i="19"/>
  <c r="G8" i="19"/>
  <c r="F8" i="19"/>
  <c r="E8" i="19"/>
  <c r="D8" i="19"/>
  <c r="C8" i="19"/>
  <c r="K4" i="19"/>
  <c r="J4" i="19"/>
  <c r="I4" i="19"/>
  <c r="I26" i="19" s="1"/>
  <c r="H4" i="19"/>
  <c r="H26" i="19" s="1"/>
  <c r="G4" i="19"/>
  <c r="F4" i="19"/>
  <c r="E4" i="19"/>
  <c r="E26" i="19" s="1"/>
  <c r="D4" i="19"/>
  <c r="D26" i="19" s="1"/>
  <c r="C4" i="19"/>
  <c r="Z20" i="18"/>
  <c r="Z19" i="18"/>
  <c r="K19" i="18"/>
  <c r="J19" i="18"/>
  <c r="I19" i="18"/>
  <c r="H19" i="18"/>
  <c r="G19" i="18"/>
  <c r="F19" i="18"/>
  <c r="E19" i="18"/>
  <c r="D19" i="18"/>
  <c r="C19" i="18"/>
  <c r="Z18" i="18"/>
  <c r="Z17" i="18"/>
  <c r="Z16" i="18"/>
  <c r="Z15" i="18"/>
  <c r="Z14" i="18"/>
  <c r="Z13" i="18"/>
  <c r="Z12" i="18"/>
  <c r="Z11" i="18"/>
  <c r="Z10" i="18"/>
  <c r="Z9" i="18"/>
  <c r="Z8" i="18"/>
  <c r="Z7" i="18"/>
  <c r="Z6" i="18"/>
  <c r="Z5" i="18"/>
  <c r="Z4" i="18"/>
  <c r="K26" i="17"/>
  <c r="F26" i="17"/>
  <c r="K16" i="17"/>
  <c r="J16" i="17"/>
  <c r="I16" i="17"/>
  <c r="H16" i="17"/>
  <c r="G16" i="17"/>
  <c r="F16" i="17"/>
  <c r="E16" i="17"/>
  <c r="D16" i="17"/>
  <c r="C16" i="17"/>
  <c r="K8" i="17"/>
  <c r="J8" i="17"/>
  <c r="J26" i="17" s="1"/>
  <c r="I8" i="17"/>
  <c r="H8" i="17"/>
  <c r="H26" i="17" s="1"/>
  <c r="G8" i="17"/>
  <c r="F8" i="17"/>
  <c r="E8" i="17"/>
  <c r="D8" i="17"/>
  <c r="D26" i="17" s="1"/>
  <c r="C8" i="17"/>
  <c r="K4" i="17"/>
  <c r="J4" i="17"/>
  <c r="I4" i="17"/>
  <c r="I26" i="17" s="1"/>
  <c r="H4" i="17"/>
  <c r="G4" i="17"/>
  <c r="G26" i="17" s="1"/>
  <c r="F4" i="17"/>
  <c r="E4" i="17"/>
  <c r="E26" i="17" s="1"/>
  <c r="D4" i="17"/>
  <c r="C4" i="17"/>
  <c r="C26" i="17" s="1"/>
  <c r="Z20" i="16"/>
  <c r="Z19" i="16"/>
  <c r="K19" i="16"/>
  <c r="J19" i="16"/>
  <c r="I19" i="16"/>
  <c r="H19" i="16"/>
  <c r="G19" i="16"/>
  <c r="F19" i="16"/>
  <c r="E19" i="16"/>
  <c r="D19" i="16"/>
  <c r="C19" i="16"/>
  <c r="Z18" i="16"/>
  <c r="Z17" i="16"/>
  <c r="Z16" i="16"/>
  <c r="Z15" i="16"/>
  <c r="Z14" i="16"/>
  <c r="Z13" i="16"/>
  <c r="Z12" i="16"/>
  <c r="Z11" i="16"/>
  <c r="Z10" i="16"/>
  <c r="Z9" i="16"/>
  <c r="Z8" i="16"/>
  <c r="Z7" i="16"/>
  <c r="Z6" i="16"/>
  <c r="Z5" i="16"/>
  <c r="Z4" i="16"/>
  <c r="K16" i="15"/>
  <c r="J16" i="15"/>
  <c r="I16" i="15"/>
  <c r="I26" i="15" s="1"/>
  <c r="H16" i="15"/>
  <c r="G16" i="15"/>
  <c r="F16" i="15"/>
  <c r="E16" i="15"/>
  <c r="E26" i="15" s="1"/>
  <c r="D16" i="15"/>
  <c r="C16" i="15"/>
  <c r="K8" i="15"/>
  <c r="J8" i="15"/>
  <c r="J26" i="15" s="1"/>
  <c r="I8" i="15"/>
  <c r="H8" i="15"/>
  <c r="G8" i="15"/>
  <c r="F8" i="15"/>
  <c r="F26" i="15" s="1"/>
  <c r="E8" i="15"/>
  <c r="D8" i="15"/>
  <c r="C8" i="15"/>
  <c r="K4" i="15"/>
  <c r="K26" i="15" s="1"/>
  <c r="J4" i="15"/>
  <c r="I4" i="15"/>
  <c r="H4" i="15"/>
  <c r="H26" i="15" s="1"/>
  <c r="G4" i="15"/>
  <c r="G26" i="15" s="1"/>
  <c r="F4" i="15"/>
  <c r="E4" i="15"/>
  <c r="D4" i="15"/>
  <c r="D26" i="15" s="1"/>
  <c r="C4" i="15"/>
  <c r="C26" i="15" s="1"/>
  <c r="Z20" i="14"/>
  <c r="Z19" i="14"/>
  <c r="K19" i="14"/>
  <c r="J19" i="14"/>
  <c r="I19" i="14"/>
  <c r="H19" i="14"/>
  <c r="G19" i="14"/>
  <c r="F19" i="14"/>
  <c r="E19" i="14"/>
  <c r="D19" i="14"/>
  <c r="C19" i="14"/>
  <c r="Z18" i="14"/>
  <c r="Z17" i="14"/>
  <c r="Z16" i="14"/>
  <c r="Z15" i="14"/>
  <c r="Z14" i="14"/>
  <c r="Z13" i="14"/>
  <c r="Z12" i="14"/>
  <c r="Z11" i="14"/>
  <c r="Z10" i="14"/>
  <c r="Z9" i="14"/>
  <c r="Z8" i="14"/>
  <c r="Z7" i="14"/>
  <c r="Z6" i="14"/>
  <c r="Z5" i="14"/>
  <c r="Z4" i="14"/>
  <c r="J26" i="13"/>
  <c r="F26" i="13"/>
  <c r="K16" i="13"/>
  <c r="K26" i="13" s="1"/>
  <c r="J16" i="13"/>
  <c r="I16" i="13"/>
  <c r="H16" i="13"/>
  <c r="G16" i="13"/>
  <c r="G26" i="13" s="1"/>
  <c r="F16" i="13"/>
  <c r="E16" i="13"/>
  <c r="D16" i="13"/>
  <c r="C16" i="13"/>
  <c r="C26" i="13" s="1"/>
  <c r="K8" i="13"/>
  <c r="J8" i="13"/>
  <c r="I8" i="13"/>
  <c r="H8" i="13"/>
  <c r="G8" i="13"/>
  <c r="F8" i="13"/>
  <c r="E8" i="13"/>
  <c r="D8" i="13"/>
  <c r="C8" i="13"/>
  <c r="K4" i="13"/>
  <c r="J4" i="13"/>
  <c r="I4" i="13"/>
  <c r="I26" i="13" s="1"/>
  <c r="H4" i="13"/>
  <c r="H26" i="13" s="1"/>
  <c r="G4" i="13"/>
  <c r="F4" i="13"/>
  <c r="E4" i="13"/>
  <c r="E26" i="13" s="1"/>
  <c r="D4" i="13"/>
  <c r="D26" i="13" s="1"/>
  <c r="C4" i="13"/>
  <c r="Z20" i="12"/>
  <c r="Z19" i="12"/>
  <c r="K19" i="12"/>
  <c r="J19" i="12"/>
  <c r="I19" i="12"/>
  <c r="H19" i="12"/>
  <c r="G19" i="12"/>
  <c r="F19" i="12"/>
  <c r="E19" i="12"/>
  <c r="D19" i="12"/>
  <c r="C19" i="12"/>
  <c r="Z18" i="12"/>
  <c r="Z17" i="12"/>
  <c r="Z16" i="12"/>
  <c r="Z15" i="12"/>
  <c r="Z14" i="12"/>
  <c r="Z13" i="12"/>
  <c r="Z12" i="12"/>
  <c r="Z11" i="12"/>
  <c r="Z10" i="12"/>
  <c r="Z9" i="12"/>
  <c r="Z8" i="12"/>
  <c r="Z7" i="12"/>
  <c r="Z6" i="12"/>
  <c r="Z5" i="12"/>
  <c r="Z4" i="12"/>
  <c r="H26" i="11"/>
  <c r="D26" i="11"/>
  <c r="K16" i="11"/>
  <c r="J16" i="11"/>
  <c r="I16" i="11"/>
  <c r="I26" i="11" s="1"/>
  <c r="H16" i="11"/>
  <c r="G16" i="11"/>
  <c r="F16" i="11"/>
  <c r="E16" i="11"/>
  <c r="E26" i="11" s="1"/>
  <c r="D16" i="11"/>
  <c r="C16" i="11"/>
  <c r="K8" i="11"/>
  <c r="J8" i="11"/>
  <c r="I8" i="11"/>
  <c r="H8" i="11"/>
  <c r="G8" i="11"/>
  <c r="F8" i="11"/>
  <c r="E8" i="11"/>
  <c r="D8" i="11"/>
  <c r="C8" i="11"/>
  <c r="K4" i="11"/>
  <c r="K26" i="11" s="1"/>
  <c r="J4" i="11"/>
  <c r="J26" i="11" s="1"/>
  <c r="I4" i="11"/>
  <c r="H4" i="11"/>
  <c r="G4" i="11"/>
  <c r="G26" i="11" s="1"/>
  <c r="F4" i="11"/>
  <c r="F26" i="11" s="1"/>
  <c r="E4" i="11"/>
  <c r="D4" i="11"/>
  <c r="C4" i="11"/>
  <c r="C26" i="11" s="1"/>
  <c r="Z20" i="10"/>
  <c r="Z19" i="10"/>
  <c r="K19" i="10"/>
  <c r="J19" i="10"/>
  <c r="I19" i="10"/>
  <c r="H19" i="10"/>
  <c r="G19" i="10"/>
  <c r="F19" i="10"/>
  <c r="E19" i="10"/>
  <c r="D19" i="10"/>
  <c r="C19" i="10"/>
  <c r="Z18" i="10"/>
  <c r="Z17" i="10"/>
  <c r="Z16" i="10"/>
  <c r="Z15" i="10"/>
  <c r="Z14" i="10"/>
  <c r="Z13" i="10"/>
  <c r="Z12" i="10"/>
  <c r="Z11" i="10"/>
  <c r="Z10" i="10"/>
  <c r="Z9" i="10"/>
  <c r="Z8" i="10"/>
  <c r="Z7" i="10"/>
  <c r="Z6" i="10"/>
  <c r="Z5" i="10"/>
  <c r="Z4" i="10"/>
  <c r="J26" i="9"/>
  <c r="F26" i="9"/>
  <c r="K16" i="9"/>
  <c r="K26" i="9" s="1"/>
  <c r="J16" i="9"/>
  <c r="I16" i="9"/>
  <c r="H16" i="9"/>
  <c r="G16" i="9"/>
  <c r="G26" i="9" s="1"/>
  <c r="F16" i="9"/>
  <c r="E16" i="9"/>
  <c r="D16" i="9"/>
  <c r="C16" i="9"/>
  <c r="C26" i="9" s="1"/>
  <c r="K8" i="9"/>
  <c r="J8" i="9"/>
  <c r="I8" i="9"/>
  <c r="H8" i="9"/>
  <c r="G8" i="9"/>
  <c r="F8" i="9"/>
  <c r="E8" i="9"/>
  <c r="D8" i="9"/>
  <c r="C8" i="9"/>
  <c r="K4" i="9"/>
  <c r="J4" i="9"/>
  <c r="I4" i="9"/>
  <c r="I26" i="9" s="1"/>
  <c r="H4" i="9"/>
  <c r="H26" i="9" s="1"/>
  <c r="G4" i="9"/>
  <c r="F4" i="9"/>
  <c r="E4" i="9"/>
  <c r="E26" i="9" s="1"/>
  <c r="D4" i="9"/>
  <c r="D26" i="9" s="1"/>
  <c r="C4" i="9"/>
  <c r="Z20" i="8"/>
  <c r="Z19" i="8"/>
  <c r="K19" i="8"/>
  <c r="J19" i="8"/>
  <c r="I19" i="8"/>
  <c r="H19" i="8"/>
  <c r="G19" i="8"/>
  <c r="F19" i="8"/>
  <c r="E19" i="8"/>
  <c r="D19" i="8"/>
  <c r="C19" i="8"/>
  <c r="Z18" i="8"/>
  <c r="Z17" i="8"/>
  <c r="Z16" i="8"/>
  <c r="Z15" i="8"/>
  <c r="Z14" i="8"/>
  <c r="Z13" i="8"/>
  <c r="Z12" i="8"/>
  <c r="Z11" i="8"/>
  <c r="Z10" i="8"/>
  <c r="Z9" i="8"/>
  <c r="Z8" i="8"/>
  <c r="Z7" i="8"/>
  <c r="Z6" i="8"/>
  <c r="Z5" i="8"/>
  <c r="Z4" i="8"/>
  <c r="H26" i="7"/>
  <c r="D26" i="7"/>
  <c r="K16" i="7"/>
  <c r="J16" i="7"/>
  <c r="I16" i="7"/>
  <c r="I26" i="7" s="1"/>
  <c r="H16" i="7"/>
  <c r="G16" i="7"/>
  <c r="F16" i="7"/>
  <c r="E16" i="7"/>
  <c r="E26" i="7" s="1"/>
  <c r="D16" i="7"/>
  <c r="C16" i="7"/>
  <c r="K8" i="7"/>
  <c r="J8" i="7"/>
  <c r="I8" i="7"/>
  <c r="H8" i="7"/>
  <c r="G8" i="7"/>
  <c r="F8" i="7"/>
  <c r="E8" i="7"/>
  <c r="D8" i="7"/>
  <c r="C8" i="7"/>
  <c r="K4" i="7"/>
  <c r="K26" i="7" s="1"/>
  <c r="J4" i="7"/>
  <c r="J26" i="7" s="1"/>
  <c r="I4" i="7"/>
  <c r="H4" i="7"/>
  <c r="G4" i="7"/>
  <c r="G26" i="7" s="1"/>
  <c r="F4" i="7"/>
  <c r="F26" i="7" s="1"/>
  <c r="E4" i="7"/>
  <c r="D4" i="7"/>
  <c r="C4" i="7"/>
  <c r="C26" i="7" s="1"/>
  <c r="Z20" i="6"/>
  <c r="Z19" i="6"/>
  <c r="K19" i="6"/>
  <c r="J19" i="6"/>
  <c r="I19" i="6"/>
  <c r="H19" i="6"/>
  <c r="G19" i="6"/>
  <c r="F19" i="6"/>
  <c r="E19" i="6"/>
  <c r="D19" i="6"/>
  <c r="C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Z4" i="6"/>
  <c r="Z20" i="5"/>
  <c r="Z19" i="5"/>
  <c r="K19" i="5"/>
  <c r="J19" i="5"/>
  <c r="I19" i="5"/>
  <c r="H19" i="5"/>
  <c r="G19" i="5"/>
  <c r="F19" i="5"/>
  <c r="E19" i="5"/>
  <c r="D19" i="5"/>
  <c r="C19" i="5"/>
  <c r="Z18" i="5"/>
  <c r="Z17" i="5"/>
  <c r="Z16" i="5"/>
  <c r="Z15" i="5"/>
  <c r="Z14" i="5"/>
  <c r="Z13" i="5"/>
  <c r="Z12" i="5"/>
  <c r="Z11" i="5"/>
  <c r="Z10" i="5"/>
  <c r="Z9" i="5"/>
  <c r="Z8" i="5"/>
  <c r="Z7" i="5"/>
  <c r="Z6" i="5"/>
  <c r="Z5" i="5"/>
  <c r="Z4" i="5"/>
  <c r="H26" i="4"/>
  <c r="D26" i="4"/>
  <c r="K16" i="4"/>
  <c r="J16" i="4"/>
  <c r="I16" i="4"/>
  <c r="H16" i="4"/>
  <c r="G16" i="4"/>
  <c r="F16" i="4"/>
  <c r="E16" i="4"/>
  <c r="D16" i="4"/>
  <c r="C16" i="4"/>
  <c r="K8" i="4"/>
  <c r="J8" i="4"/>
  <c r="I8" i="4"/>
  <c r="I26" i="4" s="1"/>
  <c r="H8" i="4"/>
  <c r="G8" i="4"/>
  <c r="F8" i="4"/>
  <c r="E8" i="4"/>
  <c r="E26" i="4" s="1"/>
  <c r="D8" i="4"/>
  <c r="C8" i="4"/>
  <c r="K4" i="4"/>
  <c r="K26" i="4" s="1"/>
  <c r="J4" i="4"/>
  <c r="J26" i="4" s="1"/>
  <c r="I4" i="4"/>
  <c r="H4" i="4"/>
  <c r="G4" i="4"/>
  <c r="G26" i="4" s="1"/>
  <c r="F4" i="4"/>
  <c r="F26" i="4" s="1"/>
  <c r="E4" i="4"/>
  <c r="D4" i="4"/>
  <c r="C4" i="4"/>
  <c r="C26" i="4" s="1"/>
  <c r="C26" i="23" l="1"/>
  <c r="G26" i="23"/>
  <c r="K26" i="23"/>
  <c r="H40" i="25"/>
  <c r="L40" i="25"/>
  <c r="E92" i="26"/>
  <c r="I92" i="26"/>
  <c r="M92" i="26"/>
  <c r="M92" i="27"/>
  <c r="L92" i="27"/>
  <c r="G51" i="27"/>
  <c r="K51" i="27"/>
  <c r="H51" i="28"/>
  <c r="L51" i="28"/>
  <c r="F92" i="29"/>
  <c r="J92" i="29"/>
  <c r="E51" i="29"/>
  <c r="I51" i="29"/>
  <c r="M51" i="29"/>
  <c r="L92" i="30"/>
  <c r="J51" i="32"/>
  <c r="C26" i="19"/>
  <c r="G26" i="19"/>
  <c r="K26" i="19"/>
  <c r="D26" i="23"/>
  <c r="H26" i="23"/>
  <c r="E40" i="25"/>
  <c r="I40" i="25"/>
  <c r="M40" i="25"/>
  <c r="F40" i="25"/>
  <c r="J40" i="25"/>
  <c r="F92" i="28"/>
  <c r="J92" i="28"/>
  <c r="E51" i="28"/>
  <c r="E92" i="28" s="1"/>
  <c r="I51" i="28"/>
  <c r="I92" i="28" s="1"/>
  <c r="M51" i="28"/>
  <c r="M92" i="28" s="1"/>
  <c r="G92" i="29"/>
  <c r="M92" i="30"/>
  <c r="L92" i="31"/>
  <c r="H92" i="28"/>
  <c r="J92" i="32"/>
  <c r="J92" i="26"/>
  <c r="I92" i="27"/>
  <c r="G92" i="27"/>
  <c r="K92" i="27"/>
  <c r="L92" i="28"/>
  <c r="E92" i="29"/>
  <c r="I92" i="29"/>
  <c r="M92" i="29"/>
  <c r="I92" i="30"/>
  <c r="E77" i="31"/>
  <c r="E92" i="31" s="1"/>
  <c r="I77" i="31"/>
  <c r="I92" i="31" s="1"/>
  <c r="M77" i="31"/>
  <c r="M92" i="31" s="1"/>
  <c r="H64" i="32"/>
  <c r="L64" i="32"/>
  <c r="F92" i="33"/>
  <c r="L92" i="34"/>
  <c r="F92" i="34"/>
  <c r="J92" i="34"/>
  <c r="F92" i="35"/>
  <c r="J92" i="35"/>
  <c r="E51" i="35"/>
  <c r="I51" i="35"/>
  <c r="I92" i="35" s="1"/>
  <c r="M51" i="35"/>
  <c r="F64" i="30"/>
  <c r="F51" i="30" s="1"/>
  <c r="F92" i="30" s="1"/>
  <c r="J64" i="30"/>
  <c r="J51" i="30" s="1"/>
  <c r="J92" i="30" s="1"/>
  <c r="H52" i="32"/>
  <c r="H51" i="32" s="1"/>
  <c r="L52" i="32"/>
  <c r="L51" i="32" s="1"/>
  <c r="E64" i="32"/>
  <c r="I64" i="32"/>
  <c r="M64" i="32"/>
  <c r="H4" i="33"/>
  <c r="H92" i="33" s="1"/>
  <c r="L4" i="33"/>
  <c r="L92" i="33" s="1"/>
  <c r="K92" i="35"/>
  <c r="L92" i="32"/>
  <c r="F51" i="32"/>
  <c r="F92" i="32" s="1"/>
  <c r="E51" i="32"/>
  <c r="I51" i="32"/>
  <c r="M51" i="32"/>
  <c r="E92" i="35"/>
  <c r="M92" i="35"/>
  <c r="G92" i="30"/>
  <c r="K51" i="30"/>
  <c r="K92" i="30" s="1"/>
  <c r="F92" i="31"/>
  <c r="J51" i="31"/>
  <c r="J92" i="31" s="1"/>
  <c r="H92" i="32"/>
  <c r="E92" i="32"/>
  <c r="I92" i="32"/>
  <c r="M92" i="32"/>
  <c r="G92" i="34"/>
  <c r="K92" i="34"/>
</calcChain>
</file>

<file path=xl/sharedStrings.xml><?xml version="1.0" encoding="utf-8"?>
<sst xmlns="http://schemas.openxmlformats.org/spreadsheetml/2006/main" count="14565" uniqueCount="212">
  <si>
    <t>Outcome</t>
  </si>
  <si>
    <t>Main appropriation</t>
  </si>
  <si>
    <t>Adjusted appropriation</t>
  </si>
  <si>
    <t>Revised estimate</t>
  </si>
  <si>
    <t>Medium-term estimates</t>
  </si>
  <si>
    <t xml:space="preserve">R thousand </t>
  </si>
  <si>
    <t>Current payments</t>
  </si>
  <si>
    <t>Section number:</t>
  </si>
  <si>
    <t xml:space="preserve">Compensation of employees </t>
  </si>
  <si>
    <t xml:space="preserve">Goods and services </t>
  </si>
  <si>
    <t>Sub-section</t>
  </si>
  <si>
    <t xml:space="preserve">Interest and rent on land </t>
  </si>
  <si>
    <t>Transfers and subsidies to:</t>
  </si>
  <si>
    <t>TabChap</t>
  </si>
  <si>
    <t xml:space="preserve">Provinces and municipalities </t>
  </si>
  <si>
    <t>Departmental agencies and accounts</t>
  </si>
  <si>
    <t>Higher education institutions</t>
  </si>
  <si>
    <t>Foreign governments and international organisations</t>
  </si>
  <si>
    <t>Public corporations and private enterprises</t>
  </si>
  <si>
    <t>Non-profit institutions</t>
  </si>
  <si>
    <t xml:space="preserve">Households </t>
  </si>
  <si>
    <t>Payments for capital assets</t>
  </si>
  <si>
    <t>Buildings and other fixed structures</t>
  </si>
  <si>
    <t>Machinery and equipment</t>
  </si>
  <si>
    <t>Heritage Assets</t>
  </si>
  <si>
    <t>Specialised military assets</t>
  </si>
  <si>
    <t>Biological assets</t>
  </si>
  <si>
    <t>Land and sub-soil assets</t>
  </si>
  <si>
    <t>Software and other intangible assets</t>
  </si>
  <si>
    <t>Payments for financial assets</t>
  </si>
  <si>
    <t/>
  </si>
  <si>
    <t>Total economic classification</t>
  </si>
  <si>
    <t>Filter</t>
  </si>
  <si>
    <t>Total payments and estimates</t>
  </si>
  <si>
    <t>Tax receipts</t>
  </si>
  <si>
    <t>Casino taxes</t>
  </si>
  <si>
    <t>Horse racing taxes</t>
  </si>
  <si>
    <t>Liquor licences</t>
  </si>
  <si>
    <t>Motor vehicle licences</t>
  </si>
  <si>
    <t>Sales of goods and services other than capital assets</t>
  </si>
  <si>
    <t>Transfers received</t>
  </si>
  <si>
    <t>Fines, penalties and forfeits</t>
  </si>
  <si>
    <t>Interest, dividends and rent on land</t>
  </si>
  <si>
    <t xml:space="preserve">Sales of capital assets </t>
  </si>
  <si>
    <t>Transactions in financial assets and liabilities</t>
  </si>
  <si>
    <t>Total departmental receipts</t>
  </si>
  <si>
    <t>Sale of goods and services produced by department (excluding capital assets)</t>
  </si>
  <si>
    <t>Sales by market establishments</t>
  </si>
  <si>
    <t xml:space="preserve">Administrative fees </t>
  </si>
  <si>
    <t>Other sales</t>
  </si>
  <si>
    <t>Of which</t>
  </si>
  <si>
    <t>Health patient fees</t>
  </si>
  <si>
    <t>Other (Specify)</t>
  </si>
  <si>
    <t>Sales of scrap, waste, arms and other used current goods (excluding capital assets)</t>
  </si>
  <si>
    <t>Transfers received from:</t>
  </si>
  <si>
    <t>Other governmental units</t>
  </si>
  <si>
    <t>Foreign governments</t>
  </si>
  <si>
    <t>International organisations</t>
  </si>
  <si>
    <t>Households and non-profit institutions</t>
  </si>
  <si>
    <t>Interest</t>
  </si>
  <si>
    <t xml:space="preserve">Dividends </t>
  </si>
  <si>
    <t>Rent on land</t>
  </si>
  <si>
    <t>Sales of capital assets</t>
  </si>
  <si>
    <t>Other capital assets</t>
  </si>
  <si>
    <t>Salaries and wages</t>
  </si>
  <si>
    <t>Social contributions</t>
  </si>
  <si>
    <t>Administrative fees</t>
  </si>
  <si>
    <t>Advertising</t>
  </si>
  <si>
    <t>Assets less than the capitalisation threshold</t>
  </si>
  <si>
    <t>Audit cost: External</t>
  </si>
  <si>
    <t>Bursaries: Employees</t>
  </si>
  <si>
    <t>Catering: Departmental activities</t>
  </si>
  <si>
    <t>Communication (G&amp;S)</t>
  </si>
  <si>
    <t>Computer services</t>
  </si>
  <si>
    <t>Consultants and professional services: Business and advisory services</t>
  </si>
  <si>
    <t>Consultants and professional services: Infrastructure and planning</t>
  </si>
  <si>
    <t>Consultants and professional services: Laboratory services</t>
  </si>
  <si>
    <t>Consultants and professional services: Scientific and technological services</t>
  </si>
  <si>
    <t>Consultants and professional services: Legal costs</t>
  </si>
  <si>
    <t>Contractors</t>
  </si>
  <si>
    <t>Agency and support / outsourced services</t>
  </si>
  <si>
    <t>Entertainment</t>
  </si>
  <si>
    <t>Fleet services (including government motor transport)</t>
  </si>
  <si>
    <t>Housing</t>
  </si>
  <si>
    <t>Inventory: Clothing material and accessories</t>
  </si>
  <si>
    <t>Inventory: Farming supplies</t>
  </si>
  <si>
    <t>Inventory: Food and food supplies</t>
  </si>
  <si>
    <t>Inventory: Fuel, oil and gas</t>
  </si>
  <si>
    <t>Inventory: Learner and teacher support material</t>
  </si>
  <si>
    <t>Inventory: Materials and supplies</t>
  </si>
  <si>
    <t>Inventory: Medical supplies</t>
  </si>
  <si>
    <t>Inventory: Medicine</t>
  </si>
  <si>
    <t>Medsas inventory interface</t>
  </si>
  <si>
    <t>Inventory: Other supplies</t>
  </si>
  <si>
    <t>Consumable supplies</t>
  </si>
  <si>
    <t>Consumable: Stationery,printing and office supplies</t>
  </si>
  <si>
    <t>Operating leases</t>
  </si>
  <si>
    <t>Property payments</t>
  </si>
  <si>
    <t>Transport provided: Departmental activity</t>
  </si>
  <si>
    <t>Travel and subsistence</t>
  </si>
  <si>
    <t>Training and development</t>
  </si>
  <si>
    <t>Operating payments</t>
  </si>
  <si>
    <t>Venues and facilities</t>
  </si>
  <si>
    <t>Rental and hiring</t>
  </si>
  <si>
    <t>Transfers and subsidies</t>
  </si>
  <si>
    <t>Provinces</t>
  </si>
  <si>
    <t>Provincial Revenue Funds</t>
  </si>
  <si>
    <t>Provincial agencies and funds</t>
  </si>
  <si>
    <t>Municipalities</t>
  </si>
  <si>
    <t>Municipal agencies and funds</t>
  </si>
  <si>
    <t>Social security funds</t>
  </si>
  <si>
    <t>Provide list of entities receiving transfers</t>
  </si>
  <si>
    <t>Public corporations</t>
  </si>
  <si>
    <t>Subsidies on production</t>
  </si>
  <si>
    <t>Other transfers</t>
  </si>
  <si>
    <t>Private enterprises</t>
  </si>
  <si>
    <t>Social benefits</t>
  </si>
  <si>
    <t>Other transfers to households</t>
  </si>
  <si>
    <t>Buildings</t>
  </si>
  <si>
    <t>Other fixed structures</t>
  </si>
  <si>
    <t>Transport equipment</t>
  </si>
  <si>
    <t>Other machinery and equipment</t>
  </si>
  <si>
    <t>2016/17</t>
  </si>
  <si>
    <t>2015/16</t>
  </si>
  <si>
    <t>2014/15</t>
  </si>
  <si>
    <t>2013/14</t>
  </si>
  <si>
    <t>2012/13</t>
  </si>
  <si>
    <t>2011/12</t>
  </si>
  <si>
    <t>2010/11</t>
  </si>
  <si>
    <t>Table B.1: Specification of receipts: Education</t>
  </si>
  <si>
    <t>Table B.2: Payments and estimates by economic classification: Education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</si>
  <si>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</si>
  <si>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</si>
  <si>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</si>
  <si>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</si>
  <si>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</si>
  <si>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2. Public Ordirnary School Education</t>
  </si>
  <si>
    <t>3. Independent School Subsidies</t>
  </si>
  <si>
    <t>4. Public Special School Education</t>
  </si>
  <si>
    <t>5. Further Education And Training</t>
  </si>
  <si>
    <t>6. Adult Basic Education And Training</t>
  </si>
  <si>
    <t>7. Early Childhood Development</t>
  </si>
  <si>
    <t>8. Infrastructure Development</t>
  </si>
  <si>
    <t>9. Auxiliary And Associated Services</t>
  </si>
  <si>
    <t xml:space="preserve">10. </t>
  </si>
  <si>
    <t>1. Administration</t>
  </si>
  <si>
    <t>1. Office Of The Mec</t>
  </si>
  <si>
    <t>2. Corporate Services</t>
  </si>
  <si>
    <t>3. Education Management</t>
  </si>
  <si>
    <t>4. Human Resource Management</t>
  </si>
  <si>
    <t>5. Education Management</t>
  </si>
  <si>
    <t>6. 0</t>
  </si>
  <si>
    <t>1. Public Primary Schools</t>
  </si>
  <si>
    <t>2. Public Secondary Schools</t>
  </si>
  <si>
    <t>3. Human Resource Development</t>
  </si>
  <si>
    <t>4. School Sport, Culture And Media Services</t>
  </si>
  <si>
    <t>5. Conditional Grants</t>
  </si>
  <si>
    <t>1. Primary Phase</t>
  </si>
  <si>
    <t>2. Secondary Phase</t>
  </si>
  <si>
    <t>1. Schools</t>
  </si>
  <si>
    <t>2. Human Resource Development</t>
  </si>
  <si>
    <t>3. School Sport, Culture And Media Services</t>
  </si>
  <si>
    <t>4. Conditional Grants</t>
  </si>
  <si>
    <t>1. Conditional Grants</t>
  </si>
  <si>
    <t>2. 0</t>
  </si>
  <si>
    <t>3. 0</t>
  </si>
  <si>
    <t>4. 0</t>
  </si>
  <si>
    <t>5. 0</t>
  </si>
  <si>
    <t>1. Public Centres</t>
  </si>
  <si>
    <t>2. Subsidies To Private Centres</t>
  </si>
  <si>
    <t>3. Professional Services</t>
  </si>
  <si>
    <t>4. Human Resource Development</t>
  </si>
  <si>
    <t>1. Grade R In Public Schools</t>
  </si>
  <si>
    <t>2. Grade R In Community Centres</t>
  </si>
  <si>
    <t>3. Pre-Grade R Training</t>
  </si>
  <si>
    <t>2. Public Ordinary Schools</t>
  </si>
  <si>
    <t>3. Special Schools</t>
  </si>
  <si>
    <t>4. Early Childhood Development</t>
  </si>
  <si>
    <t>1. Payments To Seta</t>
  </si>
  <si>
    <t>2. Professional Services</t>
  </si>
  <si>
    <t>3. Special Projects</t>
  </si>
  <si>
    <t>4. External Examinations</t>
  </si>
  <si>
    <t>Table 5.2: Summary of departmental receipts collection</t>
  </si>
  <si>
    <t>Table 5.3: Summary of payments and estimates by programme: Education</t>
  </si>
  <si>
    <t>Table 5.4: Summary of provincial payments and estimates by economic classification: Education</t>
  </si>
  <si>
    <t>Table 5.7: Summary of payments and estimates by sub-programme: Administration</t>
  </si>
  <si>
    <t>Table 5.8: Summary of payments and estimates by economic classification: Administration</t>
  </si>
  <si>
    <t>Table 5.9: Summary of payments and estimates by sub-programme: Public Ordirnary School Education</t>
  </si>
  <si>
    <t>Table 5.10: Summary of payments and estimates by economic classification: Public Ordirnary School Education</t>
  </si>
  <si>
    <t>Table 5.11: Summary of payments and estimates by sub-programme: Independent School Subsidies</t>
  </si>
  <si>
    <t>Table 5.12: Summary of payments and estimates by economic classification: Independent School Subsidies</t>
  </si>
  <si>
    <t>Table 5.13: Summary of payments and estimates by sub-programme: Public Special School Education</t>
  </si>
  <si>
    <t>Table 5.14: Summary of payments and estimates by economic classification: Public Special School Education</t>
  </si>
  <si>
    <t>Table 5.15: Summary of payments and estimates by sub-programme: Further Education And Training</t>
  </si>
  <si>
    <t>Table 5.16: Summary of payments and estimates by economic classification: Further Education And Training</t>
  </si>
  <si>
    <t>Table 5.17: Summary of payments and estimates by sub-programme: Adult Basic Education And Training</t>
  </si>
  <si>
    <t>Table 5.18: Summary of payments and estimates by economic classification: Adult Basic Education And Training</t>
  </si>
  <si>
    <t>Table 5.19: Summary of payments and estimates by sub-programme: Early Childhood Development</t>
  </si>
  <si>
    <t>Table 5.20: Summary of payments and estimates by economic classification: Early Childhood Development</t>
  </si>
  <si>
    <t>Table 5.21: Summary of payments and estimates by sub-programme: Infrastructure Development</t>
  </si>
  <si>
    <t>Table 5.22: Summary of payments and estimates by economic classification: Infrastructure Development</t>
  </si>
  <si>
    <t>Table 5.23: Summary of payments and estimates by sub-programme: Auxiliary And Associated Services</t>
  </si>
  <si>
    <t>Table 5.24: Summary of payments and estimates by economic classification: Auxiliary And Associated Services</t>
  </si>
  <si>
    <t>Table B.2A: Payments and estimates by economic classification: Administration</t>
  </si>
  <si>
    <t>Table B.2B: Payments and estimates by economic classification: Public Ordirnary School Education</t>
  </si>
  <si>
    <t>Table B.2C: Payments and estimates by economic classification: Independent School Subsidies</t>
  </si>
  <si>
    <t>Table B.2D: Payments and estimates by economic classification: Public Special School Education</t>
  </si>
  <si>
    <t>Table B.2E: Payments and estimates by economic classification: Further Education And Training</t>
  </si>
  <si>
    <t>Table B.2F: Payments and estimates by economic classification: Adult Basic Education And Training</t>
  </si>
  <si>
    <t>Table B.2G: Payments and estimates by economic classification: Early Childhood Development</t>
  </si>
  <si>
    <t>Table B.2H: Payments and estimates by economic classification: Infrastructure Development</t>
  </si>
  <si>
    <t>Table B.2I: Payments and estimates by economic classification: Auxiliary And Associated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</si>
</sst>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*\ \-#,##0_);_(* &quot;–&quot;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 Narrow"/>
      <family val="2"/>
    </font>
    <font>
      <sz val="10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u/>
      <sz val="8"/>
      <name val="Arial Narrow"/>
      <family val="2"/>
    </font>
    <font>
      <sz val="8"/>
      <color indexed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i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76">
    <xf numFmtId="0" fontId="0" fillId="0" borderId="0" xfId="0"/>
    <xf numFmtId="0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/>
    </xf>
    <xf numFmtId="0" fontId="3" fillId="0" borderId="1" xfId="1" applyFont="1" applyBorder="1" applyAlignment="1"/>
    <xf numFmtId="0" fontId="3" fillId="0" borderId="0" xfId="1" applyFont="1" applyAlignment="1"/>
    <xf numFmtId="0" fontId="4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centerContinuous" vertical="center" wrapText="1"/>
    </xf>
    <xf numFmtId="0" fontId="4" fillId="0" borderId="0" xfId="1" applyFont="1" applyBorder="1" applyAlignment="1">
      <alignment horizontal="centerContinuous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Continuous" vertical="center" wrapText="1"/>
    </xf>
    <xf numFmtId="0" fontId="5" fillId="0" borderId="3" xfId="1" applyFont="1" applyBorder="1" applyAlignment="1">
      <alignment horizontal="centerContinuous" vertical="center" wrapText="1"/>
    </xf>
    <xf numFmtId="0" fontId="5" fillId="0" borderId="0" xfId="1" applyFont="1" applyAlignment="1">
      <alignment vertical="center"/>
    </xf>
    <xf numFmtId="0" fontId="4" fillId="0" borderId="5" xfId="1" applyNumberFormat="1" applyFont="1" applyBorder="1" applyAlignment="1">
      <alignment vertical="center"/>
    </xf>
    <xf numFmtId="0" fontId="4" fillId="0" borderId="5" xfId="1" applyFont="1" applyBorder="1" applyAlignment="1">
      <alignment vertical="center" wrapText="1"/>
    </xf>
    <xf numFmtId="17" fontId="4" fillId="0" borderId="5" xfId="1" quotePrefix="1" applyNumberFormat="1" applyFont="1" applyBorder="1" applyAlignment="1">
      <alignment horizontal="center" vertical="center" wrapText="1"/>
    </xf>
    <xf numFmtId="0" fontId="4" fillId="0" borderId="0" xfId="1" applyNumberFormat="1" applyFont="1" applyAlignment="1">
      <alignment horizontal="left" vertical="center" indent="1"/>
    </xf>
    <xf numFmtId="0" fontId="4" fillId="0" borderId="0" xfId="1" applyFont="1" applyAlignment="1">
      <alignment horizontal="left" vertical="center"/>
    </xf>
    <xf numFmtId="164" fontId="6" fillId="0" borderId="0" xfId="1" applyNumberFormat="1" applyFont="1" applyFill="1" applyBorder="1" applyAlignment="1" applyProtection="1">
      <alignment horizontal="right" vertical="top"/>
    </xf>
    <xf numFmtId="164" fontId="6" fillId="0" borderId="8" xfId="1" applyNumberFormat="1" applyFont="1" applyFill="1" applyBorder="1" applyAlignment="1" applyProtection="1">
      <alignment horizontal="right" vertical="top"/>
    </xf>
    <xf numFmtId="164" fontId="6" fillId="0" borderId="9" xfId="1" applyNumberFormat="1" applyFont="1" applyFill="1" applyBorder="1" applyAlignment="1" applyProtection="1">
      <alignment horizontal="right" vertical="top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NumberFormat="1" applyFont="1" applyAlignment="1">
      <alignment horizontal="left" vertical="center" indent="1"/>
    </xf>
    <xf numFmtId="49" fontId="8" fillId="0" borderId="0" xfId="1" applyNumberFormat="1" applyFont="1" applyAlignment="1">
      <alignment horizontal="left" vertical="center" indent="1"/>
    </xf>
    <xf numFmtId="164" fontId="5" fillId="0" borderId="10" xfId="1" applyNumberFormat="1" applyFont="1" applyFill="1" applyBorder="1" applyAlignment="1" applyProtection="1">
      <alignment horizontal="right" vertical="top"/>
    </xf>
    <xf numFmtId="164" fontId="5" fillId="0" borderId="11" xfId="1" applyNumberFormat="1" applyFont="1" applyFill="1" applyBorder="1" applyAlignment="1" applyProtection="1">
      <alignment horizontal="right" vertical="top"/>
    </xf>
    <xf numFmtId="164" fontId="5" fillId="0" borderId="12" xfId="1" applyNumberFormat="1" applyFont="1" applyFill="1" applyBorder="1" applyAlignment="1" applyProtection="1">
      <alignment horizontal="right" vertical="top"/>
    </xf>
    <xf numFmtId="0" fontId="5" fillId="2" borderId="0" xfId="1" applyFont="1" applyFill="1" applyAlignment="1" applyProtection="1">
      <alignment vertical="center"/>
      <protection locked="0"/>
    </xf>
    <xf numFmtId="0" fontId="8" fillId="0" borderId="0" xfId="1" applyNumberFormat="1" applyFont="1" applyAlignment="1">
      <alignment horizontal="left" indent="1"/>
    </xf>
    <xf numFmtId="164" fontId="5" fillId="0" borderId="8" xfId="1" applyNumberFormat="1" applyFont="1" applyFill="1" applyBorder="1" applyAlignment="1" applyProtection="1">
      <alignment horizontal="right" vertical="top"/>
    </xf>
    <xf numFmtId="164" fontId="5" fillId="0" borderId="0" xfId="1" applyNumberFormat="1" applyFont="1" applyFill="1" applyBorder="1" applyAlignment="1" applyProtection="1">
      <alignment horizontal="right" vertical="top"/>
    </xf>
    <xf numFmtId="164" fontId="5" fillId="0" borderId="9" xfId="1" applyNumberFormat="1" applyFont="1" applyFill="1" applyBorder="1" applyAlignment="1" applyProtection="1">
      <alignment horizontal="right" vertical="top"/>
    </xf>
    <xf numFmtId="164" fontId="5" fillId="0" borderId="6" xfId="1" applyNumberFormat="1" applyFont="1" applyFill="1" applyBorder="1" applyAlignment="1" applyProtection="1">
      <alignment horizontal="right" vertical="top"/>
    </xf>
    <xf numFmtId="164" fontId="5" fillId="0" borderId="5" xfId="1" applyNumberFormat="1" applyFont="1" applyFill="1" applyBorder="1" applyAlignment="1" applyProtection="1">
      <alignment horizontal="right" vertical="top"/>
    </xf>
    <xf numFmtId="164" fontId="5" fillId="0" borderId="7" xfId="1" applyNumberFormat="1" applyFont="1" applyFill="1" applyBorder="1" applyAlignment="1" applyProtection="1">
      <alignment horizontal="right" vertical="top"/>
    </xf>
    <xf numFmtId="0" fontId="4" fillId="0" borderId="0" xfId="1" applyNumberFormat="1" applyFont="1" applyAlignment="1">
      <alignment horizontal="left" indent="1"/>
    </xf>
    <xf numFmtId="49" fontId="4" fillId="0" borderId="0" xfId="1" applyNumberFormat="1" applyFont="1" applyAlignment="1">
      <alignment horizontal="left" vertical="center"/>
    </xf>
    <xf numFmtId="49" fontId="8" fillId="0" borderId="0" xfId="1" quotePrefix="1" applyNumberFormat="1" applyFont="1" applyAlignment="1">
      <alignment horizontal="left" vertical="center" indent="1"/>
    </xf>
    <xf numFmtId="0" fontId="8" fillId="0" borderId="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3" xfId="1" applyNumberFormat="1" applyFont="1" applyBorder="1" applyAlignment="1">
      <alignment horizontal="left" indent="1"/>
    </xf>
    <xf numFmtId="0" fontId="4" fillId="0" borderId="13" xfId="1" applyFont="1" applyBorder="1" applyAlignment="1">
      <alignment vertical="center"/>
    </xf>
    <xf numFmtId="164" fontId="6" fillId="0" borderId="13" xfId="1" applyNumberFormat="1" applyFont="1" applyFill="1" applyBorder="1" applyAlignment="1" applyProtection="1">
      <alignment horizontal="right" vertical="top"/>
    </xf>
    <xf numFmtId="164" fontId="6" fillId="0" borderId="14" xfId="1" applyNumberFormat="1" applyFont="1" applyFill="1" applyBorder="1" applyAlignment="1" applyProtection="1">
      <alignment horizontal="right" vertical="top"/>
    </xf>
    <xf numFmtId="164" fontId="6" fillId="0" borderId="15" xfId="1" applyNumberFormat="1" applyFont="1" applyFill="1" applyBorder="1" applyAlignment="1" applyProtection="1">
      <alignment horizontal="right" vertical="top"/>
    </xf>
    <xf numFmtId="0" fontId="3" fillId="0" borderId="0" xfId="1" applyFont="1" applyAlignment="1">
      <alignment vertical="center"/>
    </xf>
    <xf numFmtId="0" fontId="9" fillId="0" borderId="1" xfId="1" applyFont="1" applyBorder="1" applyAlignment="1"/>
    <xf numFmtId="0" fontId="9" fillId="0" borderId="0" xfId="1" applyFont="1" applyAlignment="1"/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0" fillId="0" borderId="0" xfId="1" applyNumberFormat="1" applyFont="1" applyBorder="1" applyAlignment="1">
      <alignment horizontal="left"/>
    </xf>
    <xf numFmtId="0" fontId="8" fillId="0" borderId="0" xfId="1" applyFont="1" applyBorder="1" applyAlignment="1">
      <alignment horizontal="left" vertical="center" indent="1"/>
    </xf>
    <xf numFmtId="49" fontId="5" fillId="0" borderId="0" xfId="1" applyNumberFormat="1" applyFont="1" applyAlignment="1">
      <alignment horizontal="left" vertical="center" indent="2"/>
    </xf>
    <xf numFmtId="0" fontId="8" fillId="0" borderId="0" xfId="1" applyFont="1" applyAlignment="1">
      <alignment horizontal="left" vertical="center" indent="1"/>
    </xf>
    <xf numFmtId="164" fontId="6" fillId="0" borderId="1" xfId="1" applyNumberFormat="1" applyFont="1" applyFill="1" applyBorder="1" applyAlignment="1" applyProtection="1">
      <alignment horizontal="right" vertical="top"/>
    </xf>
    <xf numFmtId="164" fontId="6" fillId="0" borderId="16" xfId="1" applyNumberFormat="1" applyFont="1" applyFill="1" applyBorder="1" applyAlignment="1" applyProtection="1">
      <alignment horizontal="right" vertical="top"/>
    </xf>
    <xf numFmtId="164" fontId="6" fillId="0" borderId="17" xfId="1" applyNumberFormat="1" applyFont="1" applyFill="1" applyBorder="1" applyAlignment="1" applyProtection="1">
      <alignment horizontal="right" vertical="top"/>
    </xf>
    <xf numFmtId="0" fontId="2" fillId="0" borderId="1" xfId="1" quotePrefix="1" applyFont="1" applyBorder="1" applyAlignment="1">
      <alignment horizontal="left"/>
    </xf>
    <xf numFmtId="0" fontId="3" fillId="0" borderId="0" xfId="1" quotePrefix="1" applyFont="1" applyAlignment="1"/>
    <xf numFmtId="0" fontId="4" fillId="0" borderId="0" xfId="1" quotePrefix="1" applyFont="1" applyBorder="1" applyAlignment="1">
      <alignment vertical="center" wrapText="1"/>
    </xf>
    <xf numFmtId="0" fontId="5" fillId="0" borderId="3" xfId="1" quotePrefix="1" applyFont="1" applyBorder="1" applyAlignment="1">
      <alignment vertical="center"/>
    </xf>
    <xf numFmtId="0" fontId="4" fillId="0" borderId="5" xfId="1" quotePrefix="1" applyFont="1" applyBorder="1" applyAlignment="1">
      <alignment vertical="center" wrapText="1"/>
    </xf>
    <xf numFmtId="0" fontId="5" fillId="0" borderId="5" xfId="1" quotePrefix="1" applyFont="1" applyBorder="1" applyAlignment="1">
      <alignment vertical="center"/>
    </xf>
    <xf numFmtId="49" fontId="6" fillId="0" borderId="0" xfId="1" applyNumberFormat="1" applyFont="1" applyAlignment="1">
      <alignment horizontal="left" vertical="center"/>
    </xf>
    <xf numFmtId="49" fontId="6" fillId="0" borderId="0" xfId="1" quotePrefix="1" applyNumberFormat="1" applyFont="1" applyAlignment="1">
      <alignment horizontal="left" vertical="center"/>
    </xf>
    <xf numFmtId="164" fontId="6" fillId="0" borderId="0" xfId="1" applyNumberFormat="1" applyFont="1" applyFill="1" applyBorder="1" applyAlignment="1" applyProtection="1">
      <alignment horizontal="center" vertical="center"/>
    </xf>
    <xf numFmtId="164" fontId="6" fillId="0" borderId="8" xfId="1" applyNumberFormat="1" applyFont="1" applyFill="1" applyBorder="1" applyAlignment="1" applyProtection="1">
      <alignment horizontal="center" vertical="center"/>
    </xf>
    <xf numFmtId="164" fontId="6" fillId="0" borderId="9" xfId="1" applyNumberFormat="1" applyFont="1" applyFill="1" applyBorder="1" applyAlignment="1" applyProtection="1">
      <alignment horizontal="center" vertical="center"/>
    </xf>
    <xf numFmtId="0" fontId="6" fillId="0" borderId="0" xfId="1" quotePrefix="1" applyFont="1" applyAlignment="1">
      <alignment vertical="center"/>
    </xf>
    <xf numFmtId="49" fontId="5" fillId="0" borderId="0" xfId="1" applyNumberFormat="1" applyFont="1" applyAlignment="1">
      <alignment horizontal="left" vertical="center" indent="1"/>
    </xf>
    <xf numFmtId="49" fontId="5" fillId="0" borderId="10" xfId="1" quotePrefix="1" applyNumberFormat="1" applyFont="1" applyBorder="1" applyAlignment="1">
      <alignment horizontal="left" vertical="center" indent="1"/>
    </xf>
    <xf numFmtId="49" fontId="5" fillId="0" borderId="11" xfId="1" quotePrefix="1" applyNumberFormat="1" applyFont="1" applyBorder="1" applyAlignment="1">
      <alignment horizontal="left" vertical="center" indent="1"/>
    </xf>
    <xf numFmtId="164" fontId="5" fillId="0" borderId="11" xfId="1" applyNumberFormat="1" applyFont="1" applyFill="1" applyBorder="1" applyAlignment="1" applyProtection="1">
      <alignment horizontal="center" vertical="center"/>
    </xf>
    <xf numFmtId="164" fontId="5" fillId="0" borderId="10" xfId="1" applyNumberFormat="1" applyFont="1" applyFill="1" applyBorder="1" applyAlignment="1" applyProtection="1">
      <alignment horizontal="center" vertical="center"/>
    </xf>
    <xf numFmtId="164" fontId="5" fillId="0" borderId="12" xfId="1" applyNumberFormat="1" applyFont="1" applyFill="1" applyBorder="1" applyAlignment="1" applyProtection="1">
      <alignment horizontal="center" vertical="center"/>
    </xf>
    <xf numFmtId="164" fontId="5" fillId="0" borderId="11" xfId="1" quotePrefix="1" applyNumberFormat="1" applyFont="1" applyFill="1" applyBorder="1" applyAlignment="1" applyProtection="1">
      <alignment horizontal="center" vertical="center"/>
    </xf>
    <xf numFmtId="164" fontId="5" fillId="0" borderId="12" xfId="1" quotePrefix="1" applyNumberFormat="1" applyFont="1" applyFill="1" applyBorder="1" applyAlignment="1" applyProtection="1">
      <alignment horizontal="center" vertical="center"/>
    </xf>
    <xf numFmtId="49" fontId="5" fillId="0" borderId="8" xfId="1" quotePrefix="1" applyNumberFormat="1" applyFont="1" applyBorder="1" applyAlignment="1">
      <alignment horizontal="left" vertical="center" indent="1"/>
    </xf>
    <xf numFmtId="49" fontId="5" fillId="0" borderId="0" xfId="1" quotePrefix="1" applyNumberFormat="1" applyFont="1" applyBorder="1" applyAlignment="1">
      <alignment horizontal="left" vertical="center" indent="1"/>
    </xf>
    <xf numFmtId="164" fontId="5" fillId="0" borderId="0" xfId="1" applyNumberFormat="1" applyFont="1" applyFill="1" applyBorder="1" applyAlignment="1" applyProtection="1">
      <alignment horizontal="center" vertical="center"/>
    </xf>
    <xf numFmtId="164" fontId="5" fillId="0" borderId="8" xfId="1" applyNumberFormat="1" applyFont="1" applyFill="1" applyBorder="1" applyAlignment="1" applyProtection="1">
      <alignment horizontal="center" vertical="center"/>
    </xf>
    <xf numFmtId="164" fontId="5" fillId="0" borderId="9" xfId="1" applyNumberFormat="1" applyFont="1" applyFill="1" applyBorder="1" applyAlignment="1" applyProtection="1">
      <alignment horizontal="center" vertical="center"/>
    </xf>
    <xf numFmtId="164" fontId="5" fillId="0" borderId="0" xfId="1" quotePrefix="1" applyNumberFormat="1" applyFont="1" applyFill="1" applyBorder="1" applyAlignment="1" applyProtection="1">
      <alignment horizontal="center" vertical="center"/>
    </xf>
    <xf numFmtId="164" fontId="5" fillId="0" borderId="9" xfId="1" quotePrefix="1" applyNumberFormat="1" applyFont="1" applyFill="1" applyBorder="1" applyAlignment="1" applyProtection="1">
      <alignment horizontal="center" vertical="center"/>
    </xf>
    <xf numFmtId="49" fontId="5" fillId="0" borderId="6" xfId="1" quotePrefix="1" applyNumberFormat="1" applyFont="1" applyBorder="1" applyAlignment="1">
      <alignment horizontal="left" vertical="center" indent="1"/>
    </xf>
    <xf numFmtId="49" fontId="5" fillId="0" borderId="5" xfId="1" quotePrefix="1" applyNumberFormat="1" applyFont="1" applyBorder="1" applyAlignment="1">
      <alignment horizontal="left" vertical="center" indent="1"/>
    </xf>
    <xf numFmtId="164" fontId="5" fillId="0" borderId="5" xfId="1" applyNumberFormat="1" applyFont="1" applyFill="1" applyBorder="1" applyAlignment="1" applyProtection="1">
      <alignment horizontal="center" vertical="center"/>
    </xf>
    <xf numFmtId="164" fontId="5" fillId="0" borderId="6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164" fontId="5" fillId="0" borderId="5" xfId="1" quotePrefix="1" applyNumberFormat="1" applyFont="1" applyFill="1" applyBorder="1" applyAlignment="1" applyProtection="1">
      <alignment horizontal="center" vertical="center"/>
    </xf>
    <xf numFmtId="164" fontId="5" fillId="0" borderId="7" xfId="1" quotePrefix="1" applyNumberFormat="1" applyFont="1" applyFill="1" applyBorder="1" applyAlignment="1" applyProtection="1">
      <alignment horizontal="center" vertical="center"/>
    </xf>
    <xf numFmtId="49" fontId="5" fillId="0" borderId="10" xfId="1" quotePrefix="1" applyNumberFormat="1" applyFont="1" applyBorder="1" applyAlignment="1">
      <alignment horizontal="left" vertical="center"/>
    </xf>
    <xf numFmtId="49" fontId="5" fillId="0" borderId="11" xfId="1" quotePrefix="1" applyNumberFormat="1" applyFont="1" applyBorder="1" applyAlignment="1">
      <alignment horizontal="left" vertical="center"/>
    </xf>
    <xf numFmtId="164" fontId="5" fillId="0" borderId="18" xfId="1" applyNumberFormat="1" applyFont="1" applyFill="1" applyBorder="1" applyAlignment="1" applyProtection="1">
      <alignment horizontal="center" vertical="center"/>
    </xf>
    <xf numFmtId="164" fontId="5" fillId="0" borderId="19" xfId="1" applyNumberFormat="1" applyFont="1" applyFill="1" applyBorder="1" applyAlignment="1" applyProtection="1">
      <alignment horizontal="center" vertical="center"/>
    </xf>
    <xf numFmtId="164" fontId="5" fillId="0" borderId="20" xfId="1" applyNumberFormat="1" applyFont="1" applyFill="1" applyBorder="1" applyAlignment="1" applyProtection="1">
      <alignment horizontal="center" vertical="center"/>
    </xf>
    <xf numFmtId="0" fontId="6" fillId="0" borderId="11" xfId="1" quotePrefix="1" applyFont="1" applyBorder="1" applyAlignment="1">
      <alignment vertical="center"/>
    </xf>
    <xf numFmtId="0" fontId="6" fillId="0" borderId="12" xfId="1" quotePrefix="1" applyFont="1" applyBorder="1" applyAlignment="1">
      <alignment vertical="center"/>
    </xf>
    <xf numFmtId="49" fontId="5" fillId="0" borderId="8" xfId="1" quotePrefix="1" applyNumberFormat="1" applyFont="1" applyBorder="1" applyAlignment="1">
      <alignment horizontal="left" vertical="center" indent="2"/>
    </xf>
    <xf numFmtId="49" fontId="5" fillId="0" borderId="10" xfId="1" quotePrefix="1" applyNumberFormat="1" applyFont="1" applyBorder="1" applyAlignment="1">
      <alignment horizontal="left" vertical="center" indent="2"/>
    </xf>
    <xf numFmtId="0" fontId="5" fillId="0" borderId="12" xfId="1" quotePrefix="1" applyFont="1" applyBorder="1" applyAlignment="1">
      <alignment vertical="center"/>
    </xf>
    <xf numFmtId="0" fontId="5" fillId="0" borderId="9" xfId="1" quotePrefix="1" applyFont="1" applyBorder="1" applyAlignment="1">
      <alignment vertical="center"/>
    </xf>
    <xf numFmtId="49" fontId="11" fillId="0" borderId="0" xfId="1" applyNumberFormat="1" applyFont="1" applyAlignment="1">
      <alignment horizontal="left" vertical="center" indent="3"/>
    </xf>
    <xf numFmtId="49" fontId="11" fillId="0" borderId="8" xfId="1" quotePrefix="1" applyNumberFormat="1" applyFont="1" applyBorder="1" applyAlignment="1">
      <alignment horizontal="left" vertical="center" indent="3"/>
    </xf>
    <xf numFmtId="49" fontId="11" fillId="0" borderId="0" xfId="1" applyNumberFormat="1" applyFont="1" applyAlignment="1">
      <alignment horizontal="left" vertical="center" indent="4"/>
    </xf>
    <xf numFmtId="49" fontId="11" fillId="0" borderId="8" xfId="1" quotePrefix="1" applyNumberFormat="1" applyFont="1" applyBorder="1" applyAlignment="1">
      <alignment horizontal="left" vertical="center" indent="4"/>
    </xf>
    <xf numFmtId="0" fontId="8" fillId="0" borderId="0" xfId="1" applyNumberFormat="1" applyFont="1" applyBorder="1" applyAlignment="1">
      <alignment horizontal="left" indent="1"/>
    </xf>
    <xf numFmtId="0" fontId="5" fillId="0" borderId="7" xfId="1" quotePrefix="1" applyFont="1" applyBorder="1" applyAlignment="1">
      <alignment vertical="center"/>
    </xf>
    <xf numFmtId="49" fontId="5" fillId="0" borderId="0" xfId="1" quotePrefix="1" applyNumberFormat="1" applyFont="1" applyAlignment="1">
      <alignment horizontal="left" vertical="center" inden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5" fillId="0" borderId="11" xfId="1" quotePrefix="1" applyFont="1" applyBorder="1" applyAlignment="1">
      <alignment vertical="center"/>
    </xf>
    <xf numFmtId="0" fontId="5" fillId="0" borderId="0" xfId="1" quotePrefix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49" fontId="6" fillId="0" borderId="0" xfId="1" quotePrefix="1" applyNumberFormat="1" applyFont="1" applyBorder="1" applyAlignment="1">
      <alignment horizontal="left" vertical="center"/>
    </xf>
    <xf numFmtId="0" fontId="6" fillId="0" borderId="0" xfId="1" quotePrefix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49" fontId="6" fillId="0" borderId="10" xfId="1" quotePrefix="1" applyNumberFormat="1" applyFont="1" applyBorder="1" applyAlignment="1">
      <alignment horizontal="left" vertical="center"/>
    </xf>
    <xf numFmtId="49" fontId="6" fillId="0" borderId="11" xfId="1" quotePrefix="1" applyNumberFormat="1" applyFont="1" applyBorder="1" applyAlignment="1">
      <alignment horizontal="left" vertical="center"/>
    </xf>
    <xf numFmtId="164" fontId="6" fillId="0" borderId="18" xfId="1" applyNumberFormat="1" applyFont="1" applyFill="1" applyBorder="1" applyAlignment="1" applyProtection="1">
      <alignment horizontal="center" vertical="center"/>
    </xf>
    <xf numFmtId="164" fontId="6" fillId="0" borderId="19" xfId="1" applyNumberFormat="1" applyFont="1" applyFill="1" applyBorder="1" applyAlignment="1" applyProtection="1">
      <alignment horizontal="center" vertical="center"/>
    </xf>
    <xf numFmtId="164" fontId="6" fillId="0" borderId="20" xfId="1" applyNumberFormat="1" applyFont="1" applyFill="1" applyBorder="1" applyAlignment="1" applyProtection="1">
      <alignment horizontal="center"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49" fontId="6" fillId="0" borderId="0" xfId="1" applyNumberFormat="1" applyFont="1" applyBorder="1" applyAlignment="1">
      <alignment horizontal="left" vertical="center"/>
    </xf>
    <xf numFmtId="0" fontId="5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13" xfId="1" quotePrefix="1" applyFont="1" applyBorder="1" applyAlignment="1">
      <alignment vertical="center"/>
    </xf>
    <xf numFmtId="0" fontId="5" fillId="0" borderId="13" xfId="1" quotePrefix="1" applyFont="1" applyBorder="1" applyAlignment="1">
      <alignment vertical="center"/>
    </xf>
    <xf numFmtId="0" fontId="5" fillId="0" borderId="0" xfId="1" quotePrefix="1" applyFont="1" applyAlignment="1">
      <alignment vertical="center"/>
    </xf>
    <xf numFmtId="0" fontId="3" fillId="0" borderId="0" xfId="1" quotePrefix="1" applyFont="1" applyBorder="1" applyAlignment="1"/>
    <xf numFmtId="0" fontId="5" fillId="0" borderId="3" xfId="1" quotePrefix="1" applyFont="1" applyBorder="1" applyAlignment="1">
      <alignment horizontal="centerContinuous" vertical="center" wrapText="1"/>
    </xf>
    <xf numFmtId="0" fontId="4" fillId="0" borderId="0" xfId="1" quotePrefix="1" applyFont="1" applyAlignment="1">
      <alignment horizontal="left" vertical="center"/>
    </xf>
    <xf numFmtId="0" fontId="4" fillId="0" borderId="0" xfId="1" quotePrefix="1" applyFont="1" applyAlignment="1">
      <alignment horizontal="center" vertical="center" wrapText="1"/>
    </xf>
    <xf numFmtId="49" fontId="8" fillId="0" borderId="10" xfId="1" quotePrefix="1" applyNumberFormat="1" applyFont="1" applyBorder="1" applyAlignment="1">
      <alignment horizontal="left" vertical="center" indent="1"/>
    </xf>
    <xf numFmtId="49" fontId="8" fillId="0" borderId="11" xfId="1" quotePrefix="1" applyNumberFormat="1" applyFont="1" applyBorder="1" applyAlignment="1">
      <alignment horizontal="left" vertical="center" indent="1"/>
    </xf>
    <xf numFmtId="0" fontId="8" fillId="0" borderId="11" xfId="1" quotePrefix="1" applyFont="1" applyBorder="1" applyAlignment="1">
      <alignment horizontal="center" vertical="center" wrapText="1"/>
    </xf>
    <xf numFmtId="49" fontId="8" fillId="0" borderId="0" xfId="1" applyNumberFormat="1" applyFont="1" applyAlignment="1">
      <alignment horizontal="left" vertical="center" indent="2"/>
    </xf>
    <xf numFmtId="49" fontId="8" fillId="0" borderId="8" xfId="1" quotePrefix="1" applyNumberFormat="1" applyFont="1" applyBorder="1" applyAlignment="1">
      <alignment horizontal="left" vertical="center" indent="1"/>
    </xf>
    <xf numFmtId="0" fontId="8" fillId="0" borderId="12" xfId="1" quotePrefix="1" applyFont="1" applyBorder="1" applyAlignment="1">
      <alignment horizontal="center" vertical="center" wrapText="1"/>
    </xf>
    <xf numFmtId="49" fontId="8" fillId="0" borderId="6" xfId="1" quotePrefix="1" applyNumberFormat="1" applyFont="1" applyBorder="1" applyAlignment="1">
      <alignment horizontal="left" vertical="center" indent="1"/>
    </xf>
    <xf numFmtId="0" fontId="8" fillId="0" borderId="7" xfId="1" quotePrefix="1" applyFont="1" applyBorder="1" applyAlignment="1">
      <alignment horizontal="center" vertical="center" wrapText="1"/>
    </xf>
    <xf numFmtId="49" fontId="8" fillId="0" borderId="0" xfId="1" quotePrefix="1" applyNumberFormat="1" applyFont="1" applyBorder="1" applyAlignment="1">
      <alignment horizontal="left" vertical="center" indent="1"/>
    </xf>
    <xf numFmtId="0" fontId="8" fillId="0" borderId="0" xfId="1" quotePrefix="1" applyFont="1" applyBorder="1" applyAlignment="1">
      <alignment horizontal="center" vertical="center" wrapText="1"/>
    </xf>
    <xf numFmtId="49" fontId="10" fillId="0" borderId="0" xfId="1" applyNumberFormat="1" applyFont="1" applyAlignment="1">
      <alignment horizontal="left" vertical="center" indent="2"/>
    </xf>
    <xf numFmtId="0" fontId="8" fillId="0" borderId="9" xfId="1" quotePrefix="1" applyFont="1" applyBorder="1" applyAlignment="1">
      <alignment horizontal="center" vertical="center" wrapText="1"/>
    </xf>
    <xf numFmtId="49" fontId="8" fillId="0" borderId="5" xfId="1" quotePrefix="1" applyNumberFormat="1" applyFont="1" applyBorder="1" applyAlignment="1">
      <alignment horizontal="left" vertical="center" indent="1"/>
    </xf>
    <xf numFmtId="0" fontId="8" fillId="0" borderId="5" xfId="1" quotePrefix="1" applyFont="1" applyBorder="1" applyAlignment="1">
      <alignment horizontal="center" vertical="center" wrapText="1"/>
    </xf>
    <xf numFmtId="49" fontId="4" fillId="0" borderId="0" xfId="1" quotePrefix="1" applyNumberFormat="1" applyFont="1" applyAlignment="1">
      <alignment horizontal="left" vertical="center"/>
    </xf>
    <xf numFmtId="49" fontId="4" fillId="0" borderId="0" xfId="1" quotePrefix="1" applyNumberFormat="1" applyFont="1" applyBorder="1" applyAlignment="1">
      <alignment horizontal="left" vertical="center"/>
    </xf>
    <xf numFmtId="0" fontId="4" fillId="0" borderId="0" xfId="1" applyFont="1" applyAlignment="1">
      <alignment horizontal="center" vertical="center" wrapText="1"/>
    </xf>
    <xf numFmtId="49" fontId="8" fillId="0" borderId="0" xfId="1" applyNumberFormat="1" applyFont="1" applyAlignment="1">
      <alignment horizontal="left" vertical="center" indent="3"/>
    </xf>
    <xf numFmtId="49" fontId="4" fillId="0" borderId="8" xfId="1" quotePrefix="1" applyNumberFormat="1" applyFont="1" applyBorder="1" applyAlignment="1">
      <alignment horizontal="left" vertical="center"/>
    </xf>
    <xf numFmtId="0" fontId="4" fillId="0" borderId="0" xfId="1" quotePrefix="1" applyFont="1" applyBorder="1" applyAlignment="1">
      <alignment horizontal="center" vertical="center" wrapText="1"/>
    </xf>
    <xf numFmtId="0" fontId="6" fillId="0" borderId="9" xfId="1" quotePrefix="1" applyFont="1" applyBorder="1" applyAlignment="1">
      <alignment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4" fillId="0" borderId="13" xfId="1" quotePrefix="1" applyFont="1" applyBorder="1" applyAlignment="1">
      <alignment vertical="center"/>
    </xf>
    <xf numFmtId="0" fontId="8" fillId="0" borderId="13" xfId="1" quotePrefix="1" applyFont="1" applyBorder="1" applyAlignment="1">
      <alignment horizontal="center" vertical="center" wrapText="1"/>
    </xf>
    <xf numFmtId="17" fontId="4" fillId="0" borderId="6" xfId="1" quotePrefix="1" applyNumberFormat="1" applyFont="1" applyBorder="1" applyAlignment="1">
      <alignment horizontal="center" vertical="center" wrapText="1"/>
    </xf>
    <xf numFmtId="17" fontId="4" fillId="0" borderId="5" xfId="1" applyNumberFormat="1" applyFont="1" applyBorder="1" applyAlignment="1">
      <alignment horizontal="center" vertical="center" wrapText="1"/>
    </xf>
    <xf numFmtId="17" fontId="4" fillId="0" borderId="7" xfId="1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</xdr:row>
      <xdr:rowOff>0</xdr:rowOff>
    </xdr:from>
    <xdr:to>
      <xdr:col>16</xdr:col>
      <xdr:colOff>247651</xdr:colOff>
      <xdr:row>2</xdr:row>
      <xdr:rowOff>142875</xdr:rowOff>
    </xdr:to>
    <xdr:sp macro="" textlink="">
      <xdr:nvSpPr>
        <xdr:cNvPr id="2" name="TxtFilter"/>
        <xdr:cNvSpPr txBox="1">
          <a:spLocks noChangeArrowheads="1"/>
        </xdr:cNvSpPr>
      </xdr:nvSpPr>
      <xdr:spPr bwMode="auto">
        <a:xfrm>
          <a:off x="9696450" y="200025"/>
          <a:ext cx="1466851" cy="466725"/>
        </a:xfrm>
        <a:prstGeom prst="rect">
          <a:avLst/>
        </a:prstGeom>
        <a:gradFill rotWithShape="1">
          <a:gsLst>
            <a:gs pos="0">
              <a:srgbClr val="000000">
                <a:gamma/>
                <a:shade val="0"/>
                <a:invGamma/>
              </a:srgbClr>
            </a:gs>
            <a:gs pos="50000">
              <a:srgbClr val="3366FF"/>
            </a:gs>
            <a:gs pos="100000">
              <a:srgbClr val="000000">
                <a:gamma/>
                <a:shade val="0"/>
                <a:invGamma/>
              </a:srgbClr>
            </a:gs>
          </a:gsLst>
          <a:lin ang="5400000" scaled="1"/>
        </a:gradFill>
        <a:ln w="9525">
          <a:solidFill>
            <a:srgbClr val="000000"/>
          </a:solidFill>
          <a:miter lim="800000"/>
          <a:headEnd/>
          <a:tailEnd/>
        </a:ln>
        <a:effectLst>
          <a:outerShdw blurRad="50800" dist="38100" dir="2700000" algn="tl" rotWithShape="0">
            <a:prstClr val="black">
              <a:alpha val="70000"/>
            </a:prstClr>
          </a:outerShdw>
        </a:effectLst>
        <a:scene3d>
          <a:camera prst="orthographicFront"/>
          <a:lightRig rig="chilly" dir="t"/>
        </a:scene3d>
        <a:sp3d prstMaterial="matte"/>
      </xdr:spPr>
      <xdr:txBody>
        <a:bodyPr vertOverflow="clip" wrap="square" lIns="27432" tIns="22860" rIns="0" bIns="22860" anchor="ctr" upright="1"/>
        <a:lstStyle/>
        <a:p>
          <a:pPr algn="ctr" rtl="0">
            <a:defRPr sz="1000"/>
          </a:pPr>
          <a:r>
            <a:rPr lang="en-ZA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Remove Filter 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66"/>
  </sheetPr>
  <dimension ref="A1:AA243"/>
  <sheetViews>
    <sheetView showGridLines="0" tabSelected="1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182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128</v>
      </c>
      <c r="D3" s="17" t="s">
        <v>127</v>
      </c>
      <c r="E3" s="17" t="s">
        <v>126</v>
      </c>
      <c r="F3" s="173" t="s">
        <v>125</v>
      </c>
      <c r="G3" s="174"/>
      <c r="H3" s="175"/>
      <c r="I3" s="17" t="s">
        <v>124</v>
      </c>
      <c r="J3" s="17" t="s">
        <v>123</v>
      </c>
      <c r="K3" s="17" t="s">
        <v>122</v>
      </c>
      <c r="Z3" s="54"/>
    </row>
    <row r="4" spans="1:27" s="14" customFormat="1" ht="12.75" customHeight="1" x14ac:dyDescent="0.25">
      <c r="A4" s="31"/>
      <c r="B4" s="58" t="s">
        <v>34</v>
      </c>
      <c r="C4" s="28">
        <f>SUM(C5:C8)</f>
        <v>0</v>
      </c>
      <c r="D4" s="28">
        <f t="shared" ref="D4:K4" si="0">SUM(D5:D8)</f>
        <v>0</v>
      </c>
      <c r="E4" s="28">
        <f t="shared" si="0"/>
        <v>0</v>
      </c>
      <c r="F4" s="27">
        <f t="shared" si="0"/>
        <v>0</v>
      </c>
      <c r="G4" s="28">
        <f t="shared" si="0"/>
        <v>0</v>
      </c>
      <c r="H4" s="29">
        <f t="shared" si="0"/>
        <v>0</v>
      </c>
      <c r="I4" s="28">
        <f t="shared" si="0"/>
        <v>0</v>
      </c>
      <c r="J4" s="28">
        <f t="shared" si="0"/>
        <v>0</v>
      </c>
      <c r="K4" s="28">
        <f t="shared" si="0"/>
        <v>0</v>
      </c>
      <c r="Z4" s="53"/>
      <c r="AA4" s="24" t="s">
        <v>7</v>
      </c>
    </row>
    <row r="5" spans="1:27" s="14" customFormat="1" ht="12.75" customHeight="1" x14ac:dyDescent="0.25">
      <c r="A5" s="31"/>
      <c r="B5" s="59" t="s">
        <v>35</v>
      </c>
      <c r="C5" s="27">
        <v>0</v>
      </c>
      <c r="D5" s="28">
        <v>0</v>
      </c>
      <c r="E5" s="28">
        <v>0</v>
      </c>
      <c r="F5" s="27">
        <v>0</v>
      </c>
      <c r="G5" s="28">
        <v>0</v>
      </c>
      <c r="H5" s="29">
        <v>0</v>
      </c>
      <c r="I5" s="28">
        <v>0</v>
      </c>
      <c r="J5" s="28">
        <v>0</v>
      </c>
      <c r="K5" s="29">
        <v>0</v>
      </c>
      <c r="Z5" s="53"/>
      <c r="AA5" s="30">
        <v>1</v>
      </c>
    </row>
    <row r="6" spans="1:27" s="14" customFormat="1" ht="12.75" customHeight="1" x14ac:dyDescent="0.25">
      <c r="A6" s="31"/>
      <c r="B6" s="59" t="s">
        <v>36</v>
      </c>
      <c r="C6" s="32">
        <v>0</v>
      </c>
      <c r="D6" s="33">
        <v>0</v>
      </c>
      <c r="E6" s="33">
        <v>0</v>
      </c>
      <c r="F6" s="32">
        <v>0</v>
      </c>
      <c r="G6" s="33">
        <v>0</v>
      </c>
      <c r="H6" s="34">
        <v>0</v>
      </c>
      <c r="I6" s="33">
        <v>0</v>
      </c>
      <c r="J6" s="33">
        <v>0</v>
      </c>
      <c r="K6" s="34">
        <v>0</v>
      </c>
      <c r="Z6" s="53"/>
      <c r="AA6" s="24" t="s">
        <v>10</v>
      </c>
    </row>
    <row r="7" spans="1:27" s="14" customFormat="1" ht="12.75" customHeight="1" x14ac:dyDescent="0.25">
      <c r="A7" s="31"/>
      <c r="B7" s="59" t="s">
        <v>37</v>
      </c>
      <c r="C7" s="32">
        <v>0</v>
      </c>
      <c r="D7" s="33">
        <v>0</v>
      </c>
      <c r="E7" s="33">
        <v>0</v>
      </c>
      <c r="F7" s="32">
        <v>0</v>
      </c>
      <c r="G7" s="33">
        <v>0</v>
      </c>
      <c r="H7" s="34">
        <v>0</v>
      </c>
      <c r="I7" s="33">
        <v>0</v>
      </c>
      <c r="J7" s="33">
        <v>0</v>
      </c>
      <c r="K7" s="34">
        <v>0</v>
      </c>
      <c r="Z7" s="53"/>
      <c r="AA7" s="30">
        <v>2</v>
      </c>
    </row>
    <row r="8" spans="1:27" s="14" customFormat="1" ht="12.75" customHeight="1" x14ac:dyDescent="0.25">
      <c r="A8" s="31"/>
      <c r="B8" s="59" t="s">
        <v>38</v>
      </c>
      <c r="C8" s="35">
        <v>0</v>
      </c>
      <c r="D8" s="36">
        <v>0</v>
      </c>
      <c r="E8" s="36">
        <v>0</v>
      </c>
      <c r="F8" s="35">
        <v>0</v>
      </c>
      <c r="G8" s="36">
        <v>0</v>
      </c>
      <c r="H8" s="37">
        <v>0</v>
      </c>
      <c r="I8" s="36">
        <v>0</v>
      </c>
      <c r="J8" s="36">
        <v>0</v>
      </c>
      <c r="K8" s="37">
        <v>0</v>
      </c>
      <c r="Z8" s="53"/>
      <c r="AA8" s="24" t="s">
        <v>13</v>
      </c>
    </row>
    <row r="9" spans="1:27" s="23" customFormat="1" ht="12.75" customHeight="1" x14ac:dyDescent="0.25">
      <c r="A9" s="18"/>
      <c r="B9" s="60" t="s">
        <v>39</v>
      </c>
      <c r="C9" s="33">
        <v>17233</v>
      </c>
      <c r="D9" s="33">
        <v>20051</v>
      </c>
      <c r="E9" s="33">
        <v>21651</v>
      </c>
      <c r="F9" s="32">
        <v>20315</v>
      </c>
      <c r="G9" s="33">
        <v>20315</v>
      </c>
      <c r="H9" s="34">
        <v>20315</v>
      </c>
      <c r="I9" s="33">
        <v>20823</v>
      </c>
      <c r="J9" s="33">
        <v>21344</v>
      </c>
      <c r="K9" s="33">
        <v>21878</v>
      </c>
      <c r="Z9" s="53"/>
      <c r="AA9" s="14" t="s">
        <v>30</v>
      </c>
    </row>
    <row r="10" spans="1:27" s="14" customFormat="1" ht="12.75" customHeight="1" x14ac:dyDescent="0.25">
      <c r="A10" s="25"/>
      <c r="B10" s="60" t="s">
        <v>40</v>
      </c>
      <c r="C10" s="33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3">
        <v>0</v>
      </c>
      <c r="Z10" s="53"/>
    </row>
    <row r="11" spans="1:27" s="14" customFormat="1" ht="12.75" customHeight="1" x14ac:dyDescent="0.25">
      <c r="A11" s="31"/>
      <c r="B11" s="60" t="s">
        <v>41</v>
      </c>
      <c r="C11" s="33">
        <v>27</v>
      </c>
      <c r="D11" s="33">
        <v>53</v>
      </c>
      <c r="E11" s="33">
        <v>151</v>
      </c>
      <c r="F11" s="32">
        <v>35</v>
      </c>
      <c r="G11" s="33">
        <v>35</v>
      </c>
      <c r="H11" s="34">
        <v>35</v>
      </c>
      <c r="I11" s="33">
        <v>36</v>
      </c>
      <c r="J11" s="33">
        <v>37</v>
      </c>
      <c r="K11" s="33">
        <v>38</v>
      </c>
      <c r="Z11" s="53"/>
    </row>
    <row r="12" spans="1:27" s="14" customFormat="1" ht="12.75" customHeight="1" x14ac:dyDescent="0.25">
      <c r="A12" s="25"/>
      <c r="B12" s="60" t="s">
        <v>42</v>
      </c>
      <c r="C12" s="33">
        <v>1235</v>
      </c>
      <c r="D12" s="33">
        <v>3014</v>
      </c>
      <c r="E12" s="33">
        <v>7000</v>
      </c>
      <c r="F12" s="32">
        <v>2131</v>
      </c>
      <c r="G12" s="33">
        <v>2131</v>
      </c>
      <c r="H12" s="34">
        <v>2131</v>
      </c>
      <c r="I12" s="33">
        <v>2184</v>
      </c>
      <c r="J12" s="33">
        <v>2239</v>
      </c>
      <c r="K12" s="33">
        <v>2295</v>
      </c>
      <c r="Z12" s="53"/>
    </row>
    <row r="13" spans="1:27" s="14" customFormat="1" ht="12.75" customHeight="1" x14ac:dyDescent="0.25">
      <c r="A13" s="25"/>
      <c r="B13" s="60" t="s">
        <v>43</v>
      </c>
      <c r="C13" s="33">
        <v>0</v>
      </c>
      <c r="D13" s="33">
        <v>45</v>
      </c>
      <c r="E13" s="33">
        <v>257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3">
        <v>0</v>
      </c>
      <c r="Z13" s="53"/>
    </row>
    <row r="14" spans="1:27" s="14" customFormat="1" ht="12.75" customHeight="1" x14ac:dyDescent="0.25">
      <c r="A14" s="31"/>
      <c r="B14" s="58" t="s">
        <v>44</v>
      </c>
      <c r="C14" s="36">
        <v>18568</v>
      </c>
      <c r="D14" s="36">
        <v>21289</v>
      </c>
      <c r="E14" s="36">
        <v>19553</v>
      </c>
      <c r="F14" s="35">
        <v>21619</v>
      </c>
      <c r="G14" s="36">
        <v>21619</v>
      </c>
      <c r="H14" s="37">
        <v>21619</v>
      </c>
      <c r="I14" s="36">
        <v>22159</v>
      </c>
      <c r="J14" s="36">
        <v>22713</v>
      </c>
      <c r="K14" s="36">
        <v>23281</v>
      </c>
      <c r="Z14" s="53"/>
    </row>
    <row r="15" spans="1:27" s="14" customFormat="1" ht="12.75" customHeight="1" x14ac:dyDescent="0.25">
      <c r="A15" s="44"/>
      <c r="B15" s="45" t="s">
        <v>45</v>
      </c>
      <c r="C15" s="61">
        <f>SUM(C5:C14)</f>
        <v>37063</v>
      </c>
      <c r="D15" s="61">
        <f t="shared" ref="D15:K15" si="1">SUM(D5:D14)</f>
        <v>44452</v>
      </c>
      <c r="E15" s="61">
        <f t="shared" si="1"/>
        <v>48612</v>
      </c>
      <c r="F15" s="62">
        <f t="shared" si="1"/>
        <v>44100</v>
      </c>
      <c r="G15" s="61">
        <f t="shared" si="1"/>
        <v>44100</v>
      </c>
      <c r="H15" s="63">
        <f t="shared" si="1"/>
        <v>44100</v>
      </c>
      <c r="I15" s="61">
        <f t="shared" si="1"/>
        <v>45202</v>
      </c>
      <c r="J15" s="61">
        <f t="shared" si="1"/>
        <v>46333</v>
      </c>
      <c r="K15" s="61">
        <f t="shared" si="1"/>
        <v>47492</v>
      </c>
      <c r="Z15" s="53"/>
    </row>
    <row r="16" spans="1:27" s="14" customFormat="1" x14ac:dyDescent="0.25">
      <c r="Z16" s="53"/>
    </row>
    <row r="17" spans="26:26" s="14" customFormat="1" x14ac:dyDescent="0.25">
      <c r="Z17" s="53"/>
    </row>
    <row r="18" spans="26:26" s="14" customFormat="1" x14ac:dyDescent="0.25">
      <c r="Z18" s="53"/>
    </row>
    <row r="19" spans="26:26" s="14" customFormat="1" x14ac:dyDescent="0.25">
      <c r="Z19" s="53"/>
    </row>
    <row r="20" spans="26:26" s="14" customFormat="1" x14ac:dyDescent="0.25">
      <c r="Z20" s="53"/>
    </row>
    <row r="21" spans="26:26" s="14" customFormat="1" x14ac:dyDescent="0.25">
      <c r="Z21" s="53"/>
    </row>
    <row r="22" spans="26:26" s="14" customFormat="1" x14ac:dyDescent="0.25">
      <c r="Z22" s="53"/>
    </row>
    <row r="23" spans="26:26" s="14" customFormat="1" x14ac:dyDescent="0.25">
      <c r="Z23" s="53"/>
    </row>
    <row r="24" spans="26:26" s="14" customFormat="1" x14ac:dyDescent="0.25">
      <c r="Z24" s="53"/>
    </row>
    <row r="25" spans="26:26" s="14" customFormat="1" x14ac:dyDescent="0.25">
      <c r="Z25" s="53"/>
    </row>
    <row r="26" spans="26:26" s="14" customFormat="1" x14ac:dyDescent="0.25">
      <c r="Z26" s="53"/>
    </row>
    <row r="27" spans="26:26" s="14" customFormat="1" x14ac:dyDescent="0.25">
      <c r="Z27" s="53"/>
    </row>
    <row r="28" spans="26:26" s="14" customFormat="1" x14ac:dyDescent="0.25">
      <c r="Z28" s="53"/>
    </row>
    <row r="29" spans="26:26" s="14" customFormat="1" x14ac:dyDescent="0.25">
      <c r="Z29" s="53"/>
    </row>
    <row r="30" spans="26:26" s="14" customFormat="1" x14ac:dyDescent="0.25">
      <c r="Z30" s="53"/>
    </row>
    <row r="31" spans="26:26" s="14" customFormat="1" x14ac:dyDescent="0.25">
      <c r="Z31" s="53"/>
    </row>
    <row r="32" spans="26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191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128</v>
      </c>
      <c r="D3" s="17" t="s">
        <v>127</v>
      </c>
      <c r="E3" s="17" t="s">
        <v>126</v>
      </c>
      <c r="F3" s="173" t="s">
        <v>125</v>
      </c>
      <c r="G3" s="174"/>
      <c r="H3" s="175"/>
      <c r="I3" s="17" t="s">
        <v>124</v>
      </c>
      <c r="J3" s="17" t="s">
        <v>123</v>
      </c>
      <c r="K3" s="17" t="s">
        <v>122</v>
      </c>
      <c r="Z3" s="54" t="s">
        <v>32</v>
      </c>
    </row>
    <row r="4" spans="1:27" s="14" customFormat="1" ht="12.75" customHeight="1" x14ac:dyDescent="0.25">
      <c r="A4" s="25"/>
      <c r="B4" s="56" t="s">
        <v>159</v>
      </c>
      <c r="C4" s="33">
        <v>1277963</v>
      </c>
      <c r="D4" s="33">
        <v>1289894</v>
      </c>
      <c r="E4" s="33">
        <v>1439910</v>
      </c>
      <c r="F4" s="27">
        <v>1609275</v>
      </c>
      <c r="G4" s="28">
        <v>1672232</v>
      </c>
      <c r="H4" s="29">
        <v>1672232</v>
      </c>
      <c r="I4" s="33">
        <v>1720973</v>
      </c>
      <c r="J4" s="33">
        <v>1841237</v>
      </c>
      <c r="K4" s="33">
        <v>1945245.0290000001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160</v>
      </c>
      <c r="C5" s="33">
        <v>1</v>
      </c>
      <c r="D5" s="33">
        <v>712</v>
      </c>
      <c r="E5" s="33">
        <v>1603</v>
      </c>
      <c r="F5" s="32">
        <v>1686</v>
      </c>
      <c r="G5" s="33">
        <v>1686</v>
      </c>
      <c r="H5" s="34">
        <v>1686</v>
      </c>
      <c r="I5" s="33">
        <v>1769</v>
      </c>
      <c r="J5" s="33">
        <v>1850</v>
      </c>
      <c r="K5" s="33">
        <v>1948</v>
      </c>
      <c r="Z5" s="53">
        <f t="shared" si="0"/>
        <v>1</v>
      </c>
      <c r="AA5" s="30">
        <v>6</v>
      </c>
    </row>
    <row r="6" spans="1:27" s="14" customFormat="1" ht="12.75" customHeight="1" x14ac:dyDescent="0.25">
      <c r="A6" s="25"/>
      <c r="B6" s="56" t="s">
        <v>161</v>
      </c>
      <c r="C6" s="33">
        <v>446</v>
      </c>
      <c r="D6" s="33">
        <v>15</v>
      </c>
      <c r="E6" s="33">
        <v>2801</v>
      </c>
      <c r="F6" s="32">
        <v>1082</v>
      </c>
      <c r="G6" s="33">
        <v>1082</v>
      </c>
      <c r="H6" s="34">
        <v>1082</v>
      </c>
      <c r="I6" s="33">
        <v>1135</v>
      </c>
      <c r="J6" s="33">
        <v>1187</v>
      </c>
      <c r="K6" s="33">
        <v>1250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162</v>
      </c>
      <c r="C7" s="33">
        <v>0</v>
      </c>
      <c r="D7" s="33">
        <v>0</v>
      </c>
      <c r="E7" s="33">
        <v>0</v>
      </c>
      <c r="F7" s="32">
        <v>0</v>
      </c>
      <c r="G7" s="33">
        <v>0</v>
      </c>
      <c r="H7" s="34">
        <v>0</v>
      </c>
      <c r="I7" s="33">
        <v>93599</v>
      </c>
      <c r="J7" s="33">
        <v>29442</v>
      </c>
      <c r="K7" s="33">
        <v>0</v>
      </c>
      <c r="Z7" s="53">
        <f t="shared" si="0"/>
        <v>1</v>
      </c>
      <c r="AA7" s="30">
        <v>1</v>
      </c>
    </row>
    <row r="8" spans="1:27" s="14" customFormat="1" ht="12.75" hidden="1" customHeight="1" x14ac:dyDescent="0.25">
      <c r="A8" s="25"/>
      <c r="B8" s="56" t="s">
        <v>30</v>
      </c>
      <c r="C8" s="33"/>
      <c r="D8" s="33"/>
      <c r="E8" s="33"/>
      <c r="F8" s="32"/>
      <c r="G8" s="33"/>
      <c r="H8" s="34"/>
      <c r="I8" s="33"/>
      <c r="J8" s="33"/>
      <c r="K8" s="33"/>
      <c r="Z8" s="53">
        <f t="shared" si="0"/>
        <v>0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1278410</v>
      </c>
      <c r="D19" s="46">
        <f t="shared" ref="D19:K19" si="1">SUM(D4:D18)</f>
        <v>1290621</v>
      </c>
      <c r="E19" s="46">
        <f t="shared" si="1"/>
        <v>1444314</v>
      </c>
      <c r="F19" s="47">
        <f t="shared" si="1"/>
        <v>1612043</v>
      </c>
      <c r="G19" s="46">
        <f t="shared" si="1"/>
        <v>1675000</v>
      </c>
      <c r="H19" s="48">
        <f t="shared" si="1"/>
        <v>1675000</v>
      </c>
      <c r="I19" s="46">
        <f t="shared" si="1"/>
        <v>1817476</v>
      </c>
      <c r="J19" s="46">
        <f t="shared" si="1"/>
        <v>1873716</v>
      </c>
      <c r="K19" s="46">
        <f t="shared" si="1"/>
        <v>1948443.0290000001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192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128</v>
      </c>
      <c r="D3" s="17" t="s">
        <v>127</v>
      </c>
      <c r="E3" s="17" t="s">
        <v>126</v>
      </c>
      <c r="F3" s="173" t="s">
        <v>125</v>
      </c>
      <c r="G3" s="174"/>
      <c r="H3" s="175"/>
      <c r="I3" s="17" t="s">
        <v>124</v>
      </c>
      <c r="J3" s="17" t="s">
        <v>123</v>
      </c>
      <c r="K3" s="17" t="s">
        <v>122</v>
      </c>
    </row>
    <row r="4" spans="1:27" s="23" customFormat="1" ht="12.75" customHeight="1" x14ac:dyDescent="0.25">
      <c r="A4" s="18"/>
      <c r="B4" s="19" t="s">
        <v>6</v>
      </c>
      <c r="C4" s="20">
        <f>SUM(C5:C7)</f>
        <v>985901</v>
      </c>
      <c r="D4" s="20">
        <f t="shared" ref="D4:K4" si="0">SUM(D5:D7)</f>
        <v>1079645</v>
      </c>
      <c r="E4" s="20">
        <f t="shared" si="0"/>
        <v>1206476</v>
      </c>
      <c r="F4" s="21">
        <f t="shared" si="0"/>
        <v>1336329</v>
      </c>
      <c r="G4" s="20">
        <f t="shared" si="0"/>
        <v>1380279</v>
      </c>
      <c r="H4" s="22">
        <f t="shared" si="0"/>
        <v>1378295</v>
      </c>
      <c r="I4" s="20">
        <f t="shared" si="0"/>
        <v>1506697</v>
      </c>
      <c r="J4" s="20">
        <f t="shared" si="0"/>
        <v>1548641</v>
      </c>
      <c r="K4" s="20">
        <f t="shared" si="0"/>
        <v>1606137.8049999999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969401</v>
      </c>
      <c r="D5" s="28">
        <v>1072783</v>
      </c>
      <c r="E5" s="28">
        <v>1170860</v>
      </c>
      <c r="F5" s="27">
        <v>1295030</v>
      </c>
      <c r="G5" s="28">
        <v>1360987</v>
      </c>
      <c r="H5" s="29">
        <v>1360987</v>
      </c>
      <c r="I5" s="28">
        <v>1490961</v>
      </c>
      <c r="J5" s="28">
        <v>1532182</v>
      </c>
      <c r="K5" s="29">
        <v>1588807.0599999998</v>
      </c>
      <c r="AA5" s="30">
        <v>6</v>
      </c>
    </row>
    <row r="6" spans="1:27" s="14" customFormat="1" ht="12.75" customHeight="1" x14ac:dyDescent="0.25">
      <c r="A6" s="31"/>
      <c r="B6" s="26" t="s">
        <v>9</v>
      </c>
      <c r="C6" s="32">
        <v>16500</v>
      </c>
      <c r="D6" s="33">
        <v>6862</v>
      </c>
      <c r="E6" s="33">
        <v>35616</v>
      </c>
      <c r="F6" s="32">
        <v>41299</v>
      </c>
      <c r="G6" s="33">
        <v>19292</v>
      </c>
      <c r="H6" s="34">
        <v>17308</v>
      </c>
      <c r="I6" s="33">
        <v>15736</v>
      </c>
      <c r="J6" s="33">
        <v>16459</v>
      </c>
      <c r="K6" s="34">
        <v>17330.744999999999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292509</v>
      </c>
      <c r="D8" s="20">
        <f t="shared" ref="D8:K8" si="1">SUM(D9:D15)</f>
        <v>210976</v>
      </c>
      <c r="E8" s="20">
        <f t="shared" si="1"/>
        <v>237437</v>
      </c>
      <c r="F8" s="21">
        <f t="shared" si="1"/>
        <v>275631</v>
      </c>
      <c r="G8" s="20">
        <f t="shared" si="1"/>
        <v>294631</v>
      </c>
      <c r="H8" s="22">
        <f t="shared" si="1"/>
        <v>296615</v>
      </c>
      <c r="I8" s="20">
        <f t="shared" si="1"/>
        <v>310674</v>
      </c>
      <c r="J8" s="20">
        <f t="shared" si="1"/>
        <v>324965</v>
      </c>
      <c r="K8" s="20">
        <f t="shared" si="1"/>
        <v>342188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290450</v>
      </c>
      <c r="D14" s="33">
        <v>205601</v>
      </c>
      <c r="E14" s="33">
        <v>231546</v>
      </c>
      <c r="F14" s="32">
        <v>273380</v>
      </c>
      <c r="G14" s="33">
        <v>292380</v>
      </c>
      <c r="H14" s="34">
        <v>292380</v>
      </c>
      <c r="I14" s="33">
        <v>308345</v>
      </c>
      <c r="J14" s="33">
        <v>322529</v>
      </c>
      <c r="K14" s="34">
        <v>339623</v>
      </c>
    </row>
    <row r="15" spans="1:27" s="14" customFormat="1" ht="12.75" customHeight="1" x14ac:dyDescent="0.25">
      <c r="A15" s="25"/>
      <c r="B15" s="26" t="s">
        <v>20</v>
      </c>
      <c r="C15" s="35">
        <v>2059</v>
      </c>
      <c r="D15" s="36">
        <v>5375</v>
      </c>
      <c r="E15" s="36">
        <v>5891</v>
      </c>
      <c r="F15" s="35">
        <v>2251</v>
      </c>
      <c r="G15" s="36">
        <v>2251</v>
      </c>
      <c r="H15" s="37">
        <v>4235</v>
      </c>
      <c r="I15" s="36">
        <v>2329</v>
      </c>
      <c r="J15" s="36">
        <v>2436</v>
      </c>
      <c r="K15" s="37">
        <v>2565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0</v>
      </c>
      <c r="D16" s="20">
        <f t="shared" ref="D16:K16" si="2">SUM(D17:D23)</f>
        <v>0</v>
      </c>
      <c r="E16" s="20">
        <f t="shared" si="2"/>
        <v>401</v>
      </c>
      <c r="F16" s="21">
        <f t="shared" si="2"/>
        <v>83</v>
      </c>
      <c r="G16" s="20">
        <f t="shared" si="2"/>
        <v>90</v>
      </c>
      <c r="H16" s="22">
        <f t="shared" si="2"/>
        <v>90</v>
      </c>
      <c r="I16" s="20">
        <f t="shared" si="2"/>
        <v>105</v>
      </c>
      <c r="J16" s="20">
        <f t="shared" si="2"/>
        <v>110</v>
      </c>
      <c r="K16" s="20">
        <f t="shared" si="2"/>
        <v>117.223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0</v>
      </c>
      <c r="D18" s="33">
        <v>0</v>
      </c>
      <c r="E18" s="33">
        <v>401</v>
      </c>
      <c r="F18" s="32">
        <v>83</v>
      </c>
      <c r="G18" s="33">
        <v>90</v>
      </c>
      <c r="H18" s="34">
        <v>90</v>
      </c>
      <c r="I18" s="33">
        <v>105</v>
      </c>
      <c r="J18" s="33">
        <v>110</v>
      </c>
      <c r="K18" s="34">
        <v>117.223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1278410</v>
      </c>
      <c r="D26" s="46">
        <f t="shared" ref="D26:K26" si="3">+D4+D8+D16+D24</f>
        <v>1290621</v>
      </c>
      <c r="E26" s="46">
        <f t="shared" si="3"/>
        <v>1444314</v>
      </c>
      <c r="F26" s="47">
        <f t="shared" si="3"/>
        <v>1612043</v>
      </c>
      <c r="G26" s="46">
        <f t="shared" si="3"/>
        <v>1675000</v>
      </c>
      <c r="H26" s="48">
        <f t="shared" si="3"/>
        <v>1675000</v>
      </c>
      <c r="I26" s="46">
        <f t="shared" si="3"/>
        <v>1817476</v>
      </c>
      <c r="J26" s="46">
        <f t="shared" si="3"/>
        <v>1873716</v>
      </c>
      <c r="K26" s="46">
        <f t="shared" si="3"/>
        <v>1948443.0279999999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193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128</v>
      </c>
      <c r="D3" s="17" t="s">
        <v>127</v>
      </c>
      <c r="E3" s="17" t="s">
        <v>126</v>
      </c>
      <c r="F3" s="173" t="s">
        <v>125</v>
      </c>
      <c r="G3" s="174"/>
      <c r="H3" s="175"/>
      <c r="I3" s="17" t="s">
        <v>124</v>
      </c>
      <c r="J3" s="17" t="s">
        <v>123</v>
      </c>
      <c r="K3" s="17" t="s">
        <v>122</v>
      </c>
      <c r="Z3" s="54" t="s">
        <v>32</v>
      </c>
    </row>
    <row r="4" spans="1:27" s="14" customFormat="1" ht="12.75" customHeight="1" x14ac:dyDescent="0.25">
      <c r="A4" s="25"/>
      <c r="B4" s="56" t="s">
        <v>163</v>
      </c>
      <c r="C4" s="33">
        <v>785196</v>
      </c>
      <c r="D4" s="33">
        <v>1113444</v>
      </c>
      <c r="E4" s="33">
        <v>1132172</v>
      </c>
      <c r="F4" s="27">
        <v>673887</v>
      </c>
      <c r="G4" s="28">
        <v>677060</v>
      </c>
      <c r="H4" s="29">
        <v>677060</v>
      </c>
      <c r="I4" s="33">
        <v>725809</v>
      </c>
      <c r="J4" s="33">
        <v>777452</v>
      </c>
      <c r="K4" s="33">
        <v>820320</v>
      </c>
      <c r="Z4" s="53">
        <f t="shared" ref="Z4:Z20" si="0">IF(LEN(B4)&lt;5,0,1)</f>
        <v>1</v>
      </c>
      <c r="AA4" s="24" t="s">
        <v>7</v>
      </c>
    </row>
    <row r="5" spans="1:27" s="14" customFormat="1" ht="12.75" hidden="1" customHeight="1" x14ac:dyDescent="0.25">
      <c r="A5" s="25"/>
      <c r="B5" s="56" t="s">
        <v>164</v>
      </c>
      <c r="C5" s="33">
        <v>0</v>
      </c>
      <c r="D5" s="33">
        <v>0</v>
      </c>
      <c r="E5" s="33">
        <v>0</v>
      </c>
      <c r="F5" s="32">
        <v>0</v>
      </c>
      <c r="G5" s="33">
        <v>0</v>
      </c>
      <c r="H5" s="34">
        <v>0</v>
      </c>
      <c r="I5" s="33">
        <v>0</v>
      </c>
      <c r="J5" s="33">
        <v>0</v>
      </c>
      <c r="K5" s="33">
        <v>0</v>
      </c>
      <c r="Z5" s="53">
        <f t="shared" si="0"/>
        <v>0</v>
      </c>
      <c r="AA5" s="30">
        <v>7</v>
      </c>
    </row>
    <row r="6" spans="1:27" s="14" customFormat="1" ht="12.75" hidden="1" customHeight="1" x14ac:dyDescent="0.25">
      <c r="A6" s="25"/>
      <c r="B6" s="56" t="s">
        <v>165</v>
      </c>
      <c r="C6" s="33">
        <v>0</v>
      </c>
      <c r="D6" s="33">
        <v>0</v>
      </c>
      <c r="E6" s="33">
        <v>0</v>
      </c>
      <c r="F6" s="32">
        <v>0</v>
      </c>
      <c r="G6" s="33">
        <v>0</v>
      </c>
      <c r="H6" s="34">
        <v>0</v>
      </c>
      <c r="I6" s="33">
        <v>0</v>
      </c>
      <c r="J6" s="33">
        <v>0</v>
      </c>
      <c r="K6" s="33">
        <v>0</v>
      </c>
      <c r="Z6" s="53">
        <f t="shared" si="0"/>
        <v>0</v>
      </c>
      <c r="AA6" s="24" t="s">
        <v>10</v>
      </c>
    </row>
    <row r="7" spans="1:27" s="14" customFormat="1" ht="12.75" hidden="1" customHeight="1" x14ac:dyDescent="0.25">
      <c r="A7" s="25"/>
      <c r="B7" s="56" t="s">
        <v>166</v>
      </c>
      <c r="C7" s="33">
        <v>0</v>
      </c>
      <c r="D7" s="33">
        <v>0</v>
      </c>
      <c r="E7" s="33">
        <v>0</v>
      </c>
      <c r="F7" s="32">
        <v>0</v>
      </c>
      <c r="G7" s="33">
        <v>0</v>
      </c>
      <c r="H7" s="34">
        <v>0</v>
      </c>
      <c r="I7" s="33">
        <v>0</v>
      </c>
      <c r="J7" s="33">
        <v>0</v>
      </c>
      <c r="K7" s="33">
        <v>0</v>
      </c>
      <c r="Z7" s="53">
        <f t="shared" si="0"/>
        <v>0</v>
      </c>
      <c r="AA7" s="30">
        <v>1</v>
      </c>
    </row>
    <row r="8" spans="1:27" s="14" customFormat="1" ht="12.75" hidden="1" customHeight="1" x14ac:dyDescent="0.25">
      <c r="A8" s="25"/>
      <c r="B8" s="56" t="s">
        <v>167</v>
      </c>
      <c r="C8" s="33">
        <v>0</v>
      </c>
      <c r="D8" s="33">
        <v>0</v>
      </c>
      <c r="E8" s="33">
        <v>0</v>
      </c>
      <c r="F8" s="32">
        <v>0</v>
      </c>
      <c r="G8" s="33">
        <v>0</v>
      </c>
      <c r="H8" s="34">
        <v>0</v>
      </c>
      <c r="I8" s="33">
        <v>0</v>
      </c>
      <c r="J8" s="33">
        <v>0</v>
      </c>
      <c r="K8" s="33">
        <v>0</v>
      </c>
      <c r="Z8" s="53">
        <f t="shared" si="0"/>
        <v>0</v>
      </c>
      <c r="AA8" s="24" t="s">
        <v>13</v>
      </c>
    </row>
    <row r="9" spans="1:27" s="14" customFormat="1" ht="12.75" hidden="1" customHeight="1" x14ac:dyDescent="0.25">
      <c r="A9" s="25"/>
      <c r="B9" s="56" t="s">
        <v>151</v>
      </c>
      <c r="C9" s="33">
        <v>0</v>
      </c>
      <c r="D9" s="33">
        <v>0</v>
      </c>
      <c r="E9" s="33">
        <v>0</v>
      </c>
      <c r="F9" s="32">
        <v>0</v>
      </c>
      <c r="G9" s="33">
        <v>0</v>
      </c>
      <c r="H9" s="34">
        <v>0</v>
      </c>
      <c r="I9" s="33">
        <v>0</v>
      </c>
      <c r="J9" s="33">
        <v>0</v>
      </c>
      <c r="K9" s="33">
        <v>0</v>
      </c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785196</v>
      </c>
      <c r="D19" s="46">
        <f t="shared" ref="D19:K19" si="1">SUM(D4:D18)</f>
        <v>1113444</v>
      </c>
      <c r="E19" s="46">
        <f t="shared" si="1"/>
        <v>1132172</v>
      </c>
      <c r="F19" s="47">
        <f t="shared" si="1"/>
        <v>673887</v>
      </c>
      <c r="G19" s="46">
        <f t="shared" si="1"/>
        <v>677060</v>
      </c>
      <c r="H19" s="48">
        <f t="shared" si="1"/>
        <v>677060</v>
      </c>
      <c r="I19" s="46">
        <f t="shared" si="1"/>
        <v>725809</v>
      </c>
      <c r="J19" s="46">
        <f t="shared" si="1"/>
        <v>777452</v>
      </c>
      <c r="K19" s="46">
        <f t="shared" si="1"/>
        <v>820320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194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128</v>
      </c>
      <c r="D3" s="17" t="s">
        <v>127</v>
      </c>
      <c r="E3" s="17" t="s">
        <v>126</v>
      </c>
      <c r="F3" s="173" t="s">
        <v>125</v>
      </c>
      <c r="G3" s="174"/>
      <c r="H3" s="175"/>
      <c r="I3" s="17" t="s">
        <v>124</v>
      </c>
      <c r="J3" s="17" t="s">
        <v>123</v>
      </c>
      <c r="K3" s="17" t="s">
        <v>122</v>
      </c>
    </row>
    <row r="4" spans="1:27" s="23" customFormat="1" ht="12.75" customHeight="1" x14ac:dyDescent="0.25">
      <c r="A4" s="18"/>
      <c r="B4" s="19" t="s">
        <v>6</v>
      </c>
      <c r="C4" s="20">
        <f>SUM(C5:C7)</f>
        <v>515560</v>
      </c>
      <c r="D4" s="20">
        <f t="shared" ref="D4:K4" si="0">SUM(D5:D7)</f>
        <v>551703</v>
      </c>
      <c r="E4" s="20">
        <f t="shared" si="0"/>
        <v>603632</v>
      </c>
      <c r="F4" s="21">
        <f t="shared" si="0"/>
        <v>672193</v>
      </c>
      <c r="G4" s="20">
        <f t="shared" si="0"/>
        <v>675182</v>
      </c>
      <c r="H4" s="22">
        <f t="shared" si="0"/>
        <v>675012</v>
      </c>
      <c r="I4" s="20">
        <f t="shared" si="0"/>
        <v>724004</v>
      </c>
      <c r="J4" s="20">
        <f t="shared" si="0"/>
        <v>775647</v>
      </c>
      <c r="K4" s="20">
        <f t="shared" si="0"/>
        <v>818515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514327</v>
      </c>
      <c r="D5" s="28">
        <v>550579</v>
      </c>
      <c r="E5" s="28">
        <v>602263</v>
      </c>
      <c r="F5" s="27">
        <v>671443</v>
      </c>
      <c r="G5" s="28">
        <v>674504</v>
      </c>
      <c r="H5" s="29">
        <v>674504</v>
      </c>
      <c r="I5" s="28">
        <v>723264</v>
      </c>
      <c r="J5" s="28">
        <v>774907</v>
      </c>
      <c r="K5" s="29">
        <v>817775</v>
      </c>
      <c r="AA5" s="30">
        <v>7</v>
      </c>
    </row>
    <row r="6" spans="1:27" s="14" customFormat="1" ht="12.75" customHeight="1" x14ac:dyDescent="0.25">
      <c r="A6" s="31"/>
      <c r="B6" s="26" t="s">
        <v>9</v>
      </c>
      <c r="C6" s="32">
        <v>1233</v>
      </c>
      <c r="D6" s="33">
        <v>1124</v>
      </c>
      <c r="E6" s="33">
        <v>1369</v>
      </c>
      <c r="F6" s="32">
        <v>750</v>
      </c>
      <c r="G6" s="33">
        <v>678</v>
      </c>
      <c r="H6" s="34">
        <v>508</v>
      </c>
      <c r="I6" s="33">
        <v>740</v>
      </c>
      <c r="J6" s="33">
        <v>740</v>
      </c>
      <c r="K6" s="34">
        <v>740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269636</v>
      </c>
      <c r="D8" s="20">
        <f t="shared" ref="D8:K8" si="1">SUM(D9:D15)</f>
        <v>561741</v>
      </c>
      <c r="E8" s="20">
        <f t="shared" si="1"/>
        <v>528531</v>
      </c>
      <c r="F8" s="21">
        <f t="shared" si="1"/>
        <v>1694</v>
      </c>
      <c r="G8" s="20">
        <f t="shared" si="1"/>
        <v>1806</v>
      </c>
      <c r="H8" s="22">
        <f t="shared" si="1"/>
        <v>1976</v>
      </c>
      <c r="I8" s="20">
        <f t="shared" si="1"/>
        <v>1745</v>
      </c>
      <c r="J8" s="20">
        <f t="shared" si="1"/>
        <v>1745</v>
      </c>
      <c r="K8" s="20">
        <f t="shared" si="1"/>
        <v>1745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269262</v>
      </c>
      <c r="D14" s="33">
        <v>561205</v>
      </c>
      <c r="E14" s="33">
        <v>528115</v>
      </c>
      <c r="F14" s="32">
        <v>1694</v>
      </c>
      <c r="G14" s="33">
        <v>1806</v>
      </c>
      <c r="H14" s="34">
        <v>1806</v>
      </c>
      <c r="I14" s="33">
        <v>1745</v>
      </c>
      <c r="J14" s="33">
        <v>1745</v>
      </c>
      <c r="K14" s="34">
        <v>1745</v>
      </c>
    </row>
    <row r="15" spans="1:27" s="14" customFormat="1" ht="12.75" customHeight="1" x14ac:dyDescent="0.25">
      <c r="A15" s="25"/>
      <c r="B15" s="26" t="s">
        <v>20</v>
      </c>
      <c r="C15" s="35">
        <v>374</v>
      </c>
      <c r="D15" s="36">
        <v>536</v>
      </c>
      <c r="E15" s="36">
        <v>416</v>
      </c>
      <c r="F15" s="35">
        <v>0</v>
      </c>
      <c r="G15" s="36">
        <v>0</v>
      </c>
      <c r="H15" s="37">
        <v>170</v>
      </c>
      <c r="I15" s="36">
        <v>0</v>
      </c>
      <c r="J15" s="36">
        <v>0</v>
      </c>
      <c r="K15" s="37">
        <v>0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0</v>
      </c>
      <c r="D16" s="20">
        <f t="shared" ref="D16:K16" si="2">SUM(D17:D23)</f>
        <v>0</v>
      </c>
      <c r="E16" s="20">
        <f t="shared" si="2"/>
        <v>9</v>
      </c>
      <c r="F16" s="21">
        <f t="shared" si="2"/>
        <v>0</v>
      </c>
      <c r="G16" s="20">
        <f t="shared" si="2"/>
        <v>72</v>
      </c>
      <c r="H16" s="22">
        <f t="shared" si="2"/>
        <v>72</v>
      </c>
      <c r="I16" s="20">
        <f t="shared" si="2"/>
        <v>60</v>
      </c>
      <c r="J16" s="20">
        <f t="shared" si="2"/>
        <v>60</v>
      </c>
      <c r="K16" s="20">
        <f t="shared" si="2"/>
        <v>60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0</v>
      </c>
      <c r="D18" s="33">
        <v>0</v>
      </c>
      <c r="E18" s="33">
        <v>9</v>
      </c>
      <c r="F18" s="32">
        <v>0</v>
      </c>
      <c r="G18" s="33">
        <v>72</v>
      </c>
      <c r="H18" s="34">
        <v>72</v>
      </c>
      <c r="I18" s="33">
        <v>60</v>
      </c>
      <c r="J18" s="33">
        <v>60</v>
      </c>
      <c r="K18" s="34">
        <v>60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785196</v>
      </c>
      <c r="D26" s="46">
        <f t="shared" ref="D26:K26" si="3">+D4+D8+D16+D24</f>
        <v>1113444</v>
      </c>
      <c r="E26" s="46">
        <f t="shared" si="3"/>
        <v>1132172</v>
      </c>
      <c r="F26" s="47">
        <f t="shared" si="3"/>
        <v>673887</v>
      </c>
      <c r="G26" s="46">
        <f t="shared" si="3"/>
        <v>677060</v>
      </c>
      <c r="H26" s="48">
        <f t="shared" si="3"/>
        <v>677060</v>
      </c>
      <c r="I26" s="46">
        <f t="shared" si="3"/>
        <v>725809</v>
      </c>
      <c r="J26" s="46">
        <f t="shared" si="3"/>
        <v>777452</v>
      </c>
      <c r="K26" s="46">
        <f t="shared" si="3"/>
        <v>820320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195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128</v>
      </c>
      <c r="D3" s="17" t="s">
        <v>127</v>
      </c>
      <c r="E3" s="17" t="s">
        <v>126</v>
      </c>
      <c r="F3" s="173" t="s">
        <v>125</v>
      </c>
      <c r="G3" s="174"/>
      <c r="H3" s="175"/>
      <c r="I3" s="17" t="s">
        <v>124</v>
      </c>
      <c r="J3" s="17" t="s">
        <v>123</v>
      </c>
      <c r="K3" s="17" t="s">
        <v>122</v>
      </c>
      <c r="Z3" s="54" t="s">
        <v>32</v>
      </c>
    </row>
    <row r="4" spans="1:27" s="14" customFormat="1" ht="12.75" customHeight="1" x14ac:dyDescent="0.25">
      <c r="A4" s="25"/>
      <c r="B4" s="56" t="s">
        <v>168</v>
      </c>
      <c r="C4" s="33">
        <v>259604</v>
      </c>
      <c r="D4" s="33">
        <v>346369</v>
      </c>
      <c r="E4" s="33">
        <v>378595</v>
      </c>
      <c r="F4" s="27">
        <v>385200</v>
      </c>
      <c r="G4" s="28">
        <v>413200</v>
      </c>
      <c r="H4" s="29">
        <v>413200</v>
      </c>
      <c r="I4" s="33">
        <v>399502</v>
      </c>
      <c r="J4" s="33">
        <v>417811</v>
      </c>
      <c r="K4" s="33">
        <v>439955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169</v>
      </c>
      <c r="C5" s="33">
        <v>0</v>
      </c>
      <c r="D5" s="33">
        <v>0</v>
      </c>
      <c r="E5" s="33">
        <v>0</v>
      </c>
      <c r="F5" s="32">
        <v>0</v>
      </c>
      <c r="G5" s="33">
        <v>0</v>
      </c>
      <c r="H5" s="34">
        <v>0</v>
      </c>
      <c r="I5" s="33">
        <v>0</v>
      </c>
      <c r="J5" s="33">
        <v>0</v>
      </c>
      <c r="K5" s="33">
        <v>0</v>
      </c>
      <c r="Z5" s="53">
        <f t="shared" si="0"/>
        <v>1</v>
      </c>
      <c r="AA5" s="30">
        <v>8</v>
      </c>
    </row>
    <row r="6" spans="1:27" s="14" customFormat="1" ht="12.75" customHeight="1" x14ac:dyDescent="0.25">
      <c r="A6" s="25"/>
      <c r="B6" s="56" t="s">
        <v>170</v>
      </c>
      <c r="C6" s="33">
        <v>1292</v>
      </c>
      <c r="D6" s="33">
        <v>1035</v>
      </c>
      <c r="E6" s="33">
        <v>529</v>
      </c>
      <c r="F6" s="32">
        <v>2385</v>
      </c>
      <c r="G6" s="33">
        <v>2385</v>
      </c>
      <c r="H6" s="34">
        <v>2385</v>
      </c>
      <c r="I6" s="33">
        <v>2502</v>
      </c>
      <c r="J6" s="33">
        <v>2617.4740000000002</v>
      </c>
      <c r="K6" s="33">
        <v>2756.2001220000002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171</v>
      </c>
      <c r="C7" s="33">
        <v>329</v>
      </c>
      <c r="D7" s="33">
        <v>302</v>
      </c>
      <c r="E7" s="33">
        <v>357</v>
      </c>
      <c r="F7" s="32">
        <v>1398</v>
      </c>
      <c r="G7" s="33">
        <v>1398</v>
      </c>
      <c r="H7" s="34">
        <v>1398</v>
      </c>
      <c r="I7" s="33">
        <v>1467</v>
      </c>
      <c r="J7" s="33">
        <v>1534</v>
      </c>
      <c r="K7" s="33">
        <v>1615</v>
      </c>
      <c r="Z7" s="53">
        <f t="shared" si="0"/>
        <v>1</v>
      </c>
      <c r="AA7" s="30">
        <v>1</v>
      </c>
    </row>
    <row r="8" spans="1:27" s="14" customFormat="1" ht="12.75" customHeight="1" x14ac:dyDescent="0.25">
      <c r="A8" s="25"/>
      <c r="B8" s="56" t="s">
        <v>156</v>
      </c>
      <c r="C8" s="33">
        <v>0</v>
      </c>
      <c r="D8" s="33">
        <v>0</v>
      </c>
      <c r="E8" s="33">
        <v>0</v>
      </c>
      <c r="F8" s="32">
        <v>0</v>
      </c>
      <c r="G8" s="33">
        <v>0</v>
      </c>
      <c r="H8" s="34">
        <v>0</v>
      </c>
      <c r="I8" s="33">
        <v>0</v>
      </c>
      <c r="J8" s="33">
        <v>0</v>
      </c>
      <c r="K8" s="33">
        <v>0</v>
      </c>
      <c r="Z8" s="53">
        <f t="shared" si="0"/>
        <v>1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261225</v>
      </c>
      <c r="D19" s="46">
        <f t="shared" ref="D19:K19" si="1">SUM(D4:D18)</f>
        <v>347706</v>
      </c>
      <c r="E19" s="46">
        <f t="shared" si="1"/>
        <v>379481</v>
      </c>
      <c r="F19" s="47">
        <f t="shared" si="1"/>
        <v>388983</v>
      </c>
      <c r="G19" s="46">
        <f t="shared" si="1"/>
        <v>416983</v>
      </c>
      <c r="H19" s="48">
        <f t="shared" si="1"/>
        <v>416983</v>
      </c>
      <c r="I19" s="46">
        <f t="shared" si="1"/>
        <v>403471</v>
      </c>
      <c r="J19" s="46">
        <f t="shared" si="1"/>
        <v>421962.47399999999</v>
      </c>
      <c r="K19" s="46">
        <f t="shared" si="1"/>
        <v>444326.20012200001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196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128</v>
      </c>
      <c r="D3" s="17" t="s">
        <v>127</v>
      </c>
      <c r="E3" s="17" t="s">
        <v>126</v>
      </c>
      <c r="F3" s="173" t="s">
        <v>125</v>
      </c>
      <c r="G3" s="174"/>
      <c r="H3" s="175"/>
      <c r="I3" s="17" t="s">
        <v>124</v>
      </c>
      <c r="J3" s="17" t="s">
        <v>123</v>
      </c>
      <c r="K3" s="17" t="s">
        <v>122</v>
      </c>
    </row>
    <row r="4" spans="1:27" s="23" customFormat="1" ht="12.75" customHeight="1" x14ac:dyDescent="0.25">
      <c r="A4" s="18"/>
      <c r="B4" s="19" t="s">
        <v>6</v>
      </c>
      <c r="C4" s="20">
        <f>SUM(C5:C7)</f>
        <v>260185</v>
      </c>
      <c r="D4" s="20">
        <f t="shared" ref="D4:K4" si="0">SUM(D5:D7)</f>
        <v>347021</v>
      </c>
      <c r="E4" s="20">
        <f t="shared" si="0"/>
        <v>363862</v>
      </c>
      <c r="F4" s="21">
        <f t="shared" si="0"/>
        <v>371248</v>
      </c>
      <c r="G4" s="20">
        <f t="shared" si="0"/>
        <v>397939</v>
      </c>
      <c r="H4" s="22">
        <f t="shared" si="0"/>
        <v>397317</v>
      </c>
      <c r="I4" s="20">
        <f t="shared" si="0"/>
        <v>384976</v>
      </c>
      <c r="J4" s="20">
        <f t="shared" si="0"/>
        <v>402617.47399999999</v>
      </c>
      <c r="K4" s="20">
        <f t="shared" si="0"/>
        <v>423958.41912199999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183718</v>
      </c>
      <c r="D5" s="28">
        <v>249862</v>
      </c>
      <c r="E5" s="28">
        <v>342870</v>
      </c>
      <c r="F5" s="27">
        <v>351105</v>
      </c>
      <c r="G5" s="28">
        <v>379072</v>
      </c>
      <c r="H5" s="29">
        <v>379072</v>
      </c>
      <c r="I5" s="28">
        <v>364334</v>
      </c>
      <c r="J5" s="28">
        <v>381094</v>
      </c>
      <c r="K5" s="29">
        <v>401292</v>
      </c>
      <c r="AA5" s="30">
        <v>8</v>
      </c>
    </row>
    <row r="6" spans="1:27" s="14" customFormat="1" ht="12.75" customHeight="1" x14ac:dyDescent="0.25">
      <c r="A6" s="31"/>
      <c r="B6" s="26" t="s">
        <v>9</v>
      </c>
      <c r="C6" s="32">
        <v>76467</v>
      </c>
      <c r="D6" s="33">
        <v>97159</v>
      </c>
      <c r="E6" s="33">
        <v>20992</v>
      </c>
      <c r="F6" s="32">
        <v>20143</v>
      </c>
      <c r="G6" s="33">
        <v>18867</v>
      </c>
      <c r="H6" s="34">
        <v>18245</v>
      </c>
      <c r="I6" s="33">
        <v>20642</v>
      </c>
      <c r="J6" s="33">
        <v>21523.474000000002</v>
      </c>
      <c r="K6" s="34">
        <v>22666.419121999999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622</v>
      </c>
      <c r="D8" s="20">
        <f t="shared" ref="D8:K8" si="1">SUM(D9:D15)</f>
        <v>271</v>
      </c>
      <c r="E8" s="20">
        <f t="shared" si="1"/>
        <v>15093</v>
      </c>
      <c r="F8" s="21">
        <f t="shared" si="1"/>
        <v>15911</v>
      </c>
      <c r="G8" s="20">
        <f t="shared" si="1"/>
        <v>18823</v>
      </c>
      <c r="H8" s="22">
        <f t="shared" si="1"/>
        <v>19445</v>
      </c>
      <c r="I8" s="20">
        <f t="shared" si="1"/>
        <v>18332</v>
      </c>
      <c r="J8" s="20">
        <f t="shared" si="1"/>
        <v>19175</v>
      </c>
      <c r="K8" s="20">
        <f t="shared" si="1"/>
        <v>20191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0</v>
      </c>
      <c r="D14" s="33">
        <v>25</v>
      </c>
      <c r="E14" s="33">
        <v>14715</v>
      </c>
      <c r="F14" s="32">
        <v>15911</v>
      </c>
      <c r="G14" s="33">
        <v>18823</v>
      </c>
      <c r="H14" s="34">
        <v>18823</v>
      </c>
      <c r="I14" s="33">
        <v>18332</v>
      </c>
      <c r="J14" s="33">
        <v>19175</v>
      </c>
      <c r="K14" s="34">
        <v>20191</v>
      </c>
    </row>
    <row r="15" spans="1:27" s="14" customFormat="1" ht="12.75" customHeight="1" x14ac:dyDescent="0.25">
      <c r="A15" s="25"/>
      <c r="B15" s="26" t="s">
        <v>20</v>
      </c>
      <c r="C15" s="35">
        <v>622</v>
      </c>
      <c r="D15" s="36">
        <v>246</v>
      </c>
      <c r="E15" s="36">
        <v>378</v>
      </c>
      <c r="F15" s="35">
        <v>0</v>
      </c>
      <c r="G15" s="36">
        <v>0</v>
      </c>
      <c r="H15" s="37">
        <v>622</v>
      </c>
      <c r="I15" s="36">
        <v>0</v>
      </c>
      <c r="J15" s="36">
        <v>0</v>
      </c>
      <c r="K15" s="37">
        <v>0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418</v>
      </c>
      <c r="D16" s="20">
        <f t="shared" ref="D16:K16" si="2">SUM(D17:D23)</f>
        <v>414</v>
      </c>
      <c r="E16" s="20">
        <f t="shared" si="2"/>
        <v>526</v>
      </c>
      <c r="F16" s="21">
        <f t="shared" si="2"/>
        <v>1824</v>
      </c>
      <c r="G16" s="20">
        <f t="shared" si="2"/>
        <v>221</v>
      </c>
      <c r="H16" s="22">
        <f t="shared" si="2"/>
        <v>221</v>
      </c>
      <c r="I16" s="20">
        <f t="shared" si="2"/>
        <v>163</v>
      </c>
      <c r="J16" s="20">
        <f t="shared" si="2"/>
        <v>170</v>
      </c>
      <c r="K16" s="20">
        <f t="shared" si="2"/>
        <v>176.809</v>
      </c>
    </row>
    <row r="17" spans="1:11" s="14" customFormat="1" ht="12.75" customHeight="1" x14ac:dyDescent="0.25">
      <c r="A17" s="25"/>
      <c r="B17" s="26" t="s">
        <v>22</v>
      </c>
      <c r="C17" s="27">
        <v>176</v>
      </c>
      <c r="D17" s="28">
        <v>0</v>
      </c>
      <c r="E17" s="28">
        <v>15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242</v>
      </c>
      <c r="D18" s="33">
        <v>414</v>
      </c>
      <c r="E18" s="33">
        <v>511</v>
      </c>
      <c r="F18" s="32">
        <v>1824</v>
      </c>
      <c r="G18" s="33">
        <v>221</v>
      </c>
      <c r="H18" s="34">
        <v>221</v>
      </c>
      <c r="I18" s="33">
        <v>163</v>
      </c>
      <c r="J18" s="33">
        <v>170</v>
      </c>
      <c r="K18" s="34">
        <v>176.809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261225</v>
      </c>
      <c r="D26" s="46">
        <f t="shared" ref="D26:K26" si="3">+D4+D8+D16+D24</f>
        <v>347706</v>
      </c>
      <c r="E26" s="46">
        <f t="shared" si="3"/>
        <v>379481</v>
      </c>
      <c r="F26" s="47">
        <f t="shared" si="3"/>
        <v>388983</v>
      </c>
      <c r="G26" s="46">
        <f t="shared" si="3"/>
        <v>416983</v>
      </c>
      <c r="H26" s="48">
        <f t="shared" si="3"/>
        <v>416983</v>
      </c>
      <c r="I26" s="46">
        <f t="shared" si="3"/>
        <v>403471</v>
      </c>
      <c r="J26" s="46">
        <f t="shared" si="3"/>
        <v>421962.47399999999</v>
      </c>
      <c r="K26" s="46">
        <f t="shared" si="3"/>
        <v>444326.228122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197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128</v>
      </c>
      <c r="D3" s="17" t="s">
        <v>127</v>
      </c>
      <c r="E3" s="17" t="s">
        <v>126</v>
      </c>
      <c r="F3" s="173" t="s">
        <v>125</v>
      </c>
      <c r="G3" s="174"/>
      <c r="H3" s="175"/>
      <c r="I3" s="17" t="s">
        <v>124</v>
      </c>
      <c r="J3" s="17" t="s">
        <v>123</v>
      </c>
      <c r="K3" s="17" t="s">
        <v>122</v>
      </c>
      <c r="Z3" s="54" t="s">
        <v>32</v>
      </c>
    </row>
    <row r="4" spans="1:27" s="14" customFormat="1" ht="12.75" customHeight="1" x14ac:dyDescent="0.25">
      <c r="A4" s="25"/>
      <c r="B4" s="56" t="s">
        <v>172</v>
      </c>
      <c r="C4" s="33">
        <v>160821</v>
      </c>
      <c r="D4" s="33">
        <v>303182</v>
      </c>
      <c r="E4" s="33">
        <v>321754</v>
      </c>
      <c r="F4" s="27">
        <v>553753</v>
      </c>
      <c r="G4" s="28">
        <v>553753</v>
      </c>
      <c r="H4" s="29">
        <v>553753</v>
      </c>
      <c r="I4" s="33">
        <v>647996</v>
      </c>
      <c r="J4" s="33">
        <v>833295</v>
      </c>
      <c r="K4" s="33">
        <v>878152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173</v>
      </c>
      <c r="C5" s="33">
        <v>0</v>
      </c>
      <c r="D5" s="33">
        <v>0</v>
      </c>
      <c r="E5" s="33">
        <v>96</v>
      </c>
      <c r="F5" s="32">
        <v>27126</v>
      </c>
      <c r="G5" s="33">
        <v>27126</v>
      </c>
      <c r="H5" s="34">
        <v>27126</v>
      </c>
      <c r="I5" s="33">
        <v>28527</v>
      </c>
      <c r="J5" s="33">
        <v>29840</v>
      </c>
      <c r="K5" s="33">
        <v>31421.519999999997</v>
      </c>
      <c r="Z5" s="53">
        <f t="shared" si="0"/>
        <v>1</v>
      </c>
      <c r="AA5" s="30">
        <v>9</v>
      </c>
    </row>
    <row r="6" spans="1:27" s="14" customFormat="1" ht="12.75" customHeight="1" x14ac:dyDescent="0.25">
      <c r="A6" s="25"/>
      <c r="B6" s="56" t="s">
        <v>174</v>
      </c>
      <c r="C6" s="33">
        <v>235</v>
      </c>
      <c r="D6" s="33">
        <v>37646</v>
      </c>
      <c r="E6" s="33">
        <v>16809</v>
      </c>
      <c r="F6" s="32">
        <v>41547</v>
      </c>
      <c r="G6" s="33">
        <v>41547</v>
      </c>
      <c r="H6" s="34">
        <v>41547</v>
      </c>
      <c r="I6" s="33">
        <v>43583</v>
      </c>
      <c r="J6" s="33">
        <v>45588</v>
      </c>
      <c r="K6" s="33">
        <v>48004.163999999997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171</v>
      </c>
      <c r="C7" s="33">
        <v>0</v>
      </c>
      <c r="D7" s="33">
        <v>0</v>
      </c>
      <c r="E7" s="33">
        <v>0</v>
      </c>
      <c r="F7" s="32">
        <v>13205</v>
      </c>
      <c r="G7" s="33">
        <v>13205</v>
      </c>
      <c r="H7" s="34">
        <v>13205</v>
      </c>
      <c r="I7" s="33">
        <v>13852</v>
      </c>
      <c r="J7" s="33">
        <v>14489</v>
      </c>
      <c r="K7" s="33">
        <v>15257</v>
      </c>
      <c r="Z7" s="53">
        <f t="shared" si="0"/>
        <v>1</v>
      </c>
      <c r="AA7" s="30">
        <v>1</v>
      </c>
    </row>
    <row r="8" spans="1:27" s="14" customFormat="1" ht="12.75" hidden="1" customHeight="1" x14ac:dyDescent="0.25">
      <c r="A8" s="25"/>
      <c r="B8" s="56" t="s">
        <v>167</v>
      </c>
      <c r="C8" s="33">
        <v>0</v>
      </c>
      <c r="D8" s="33">
        <v>0</v>
      </c>
      <c r="E8" s="33">
        <v>0</v>
      </c>
      <c r="F8" s="32">
        <v>0</v>
      </c>
      <c r="G8" s="33">
        <v>0</v>
      </c>
      <c r="H8" s="34">
        <v>0</v>
      </c>
      <c r="I8" s="33">
        <v>0</v>
      </c>
      <c r="J8" s="33">
        <v>0</v>
      </c>
      <c r="K8" s="33">
        <v>0</v>
      </c>
      <c r="Z8" s="53">
        <f t="shared" si="0"/>
        <v>0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161056</v>
      </c>
      <c r="D19" s="46">
        <f t="shared" ref="D19:K19" si="1">SUM(D4:D18)</f>
        <v>340828</v>
      </c>
      <c r="E19" s="46">
        <f t="shared" si="1"/>
        <v>338659</v>
      </c>
      <c r="F19" s="47">
        <f t="shared" si="1"/>
        <v>635631</v>
      </c>
      <c r="G19" s="46">
        <f t="shared" si="1"/>
        <v>635631</v>
      </c>
      <c r="H19" s="48">
        <f t="shared" si="1"/>
        <v>635631</v>
      </c>
      <c r="I19" s="46">
        <f t="shared" si="1"/>
        <v>733958</v>
      </c>
      <c r="J19" s="46">
        <f t="shared" si="1"/>
        <v>923212</v>
      </c>
      <c r="K19" s="46">
        <f t="shared" si="1"/>
        <v>972834.68400000001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198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128</v>
      </c>
      <c r="D3" s="17" t="s">
        <v>127</v>
      </c>
      <c r="E3" s="17" t="s">
        <v>126</v>
      </c>
      <c r="F3" s="173" t="s">
        <v>125</v>
      </c>
      <c r="G3" s="174"/>
      <c r="H3" s="175"/>
      <c r="I3" s="17" t="s">
        <v>124</v>
      </c>
      <c r="J3" s="17" t="s">
        <v>123</v>
      </c>
      <c r="K3" s="17" t="s">
        <v>122</v>
      </c>
    </row>
    <row r="4" spans="1:27" s="23" customFormat="1" ht="12.75" customHeight="1" x14ac:dyDescent="0.25">
      <c r="A4" s="18"/>
      <c r="B4" s="19" t="s">
        <v>6</v>
      </c>
      <c r="C4" s="20">
        <f>SUM(C5:C7)</f>
        <v>160924</v>
      </c>
      <c r="D4" s="20">
        <f t="shared" ref="D4:K4" si="0">SUM(D5:D7)</f>
        <v>247537</v>
      </c>
      <c r="E4" s="20">
        <f t="shared" si="0"/>
        <v>212196</v>
      </c>
      <c r="F4" s="21">
        <f t="shared" si="0"/>
        <v>472733</v>
      </c>
      <c r="G4" s="20">
        <f t="shared" si="0"/>
        <v>472733</v>
      </c>
      <c r="H4" s="22">
        <f t="shared" si="0"/>
        <v>472695</v>
      </c>
      <c r="I4" s="20">
        <f t="shared" si="0"/>
        <v>553056</v>
      </c>
      <c r="J4" s="20">
        <f t="shared" si="0"/>
        <v>733988</v>
      </c>
      <c r="K4" s="20">
        <f t="shared" si="0"/>
        <v>773582.71800000011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73975</v>
      </c>
      <c r="D5" s="28">
        <v>114926</v>
      </c>
      <c r="E5" s="28">
        <v>100722</v>
      </c>
      <c r="F5" s="27">
        <v>203609</v>
      </c>
      <c r="G5" s="28">
        <v>203609</v>
      </c>
      <c r="H5" s="29">
        <v>203609</v>
      </c>
      <c r="I5" s="28">
        <v>237437</v>
      </c>
      <c r="J5" s="28">
        <v>379046</v>
      </c>
      <c r="K5" s="29">
        <v>399291.47600000002</v>
      </c>
      <c r="AA5" s="30">
        <v>9</v>
      </c>
    </row>
    <row r="6" spans="1:27" s="14" customFormat="1" ht="12.75" customHeight="1" x14ac:dyDescent="0.25">
      <c r="A6" s="31"/>
      <c r="B6" s="26" t="s">
        <v>9</v>
      </c>
      <c r="C6" s="32">
        <v>86949</v>
      </c>
      <c r="D6" s="33">
        <v>132611</v>
      </c>
      <c r="E6" s="33">
        <v>111474</v>
      </c>
      <c r="F6" s="32">
        <v>269124</v>
      </c>
      <c r="G6" s="33">
        <v>269124</v>
      </c>
      <c r="H6" s="34">
        <v>269086</v>
      </c>
      <c r="I6" s="33">
        <v>315619</v>
      </c>
      <c r="J6" s="33">
        <v>354942</v>
      </c>
      <c r="K6" s="34">
        <v>374291.24200000003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95</v>
      </c>
      <c r="D8" s="20">
        <f t="shared" ref="D8:K8" si="1">SUM(D9:D15)</f>
        <v>93203</v>
      </c>
      <c r="E8" s="20">
        <f t="shared" si="1"/>
        <v>125869</v>
      </c>
      <c r="F8" s="21">
        <f t="shared" si="1"/>
        <v>162898</v>
      </c>
      <c r="G8" s="20">
        <f t="shared" si="1"/>
        <v>162898</v>
      </c>
      <c r="H8" s="22">
        <f t="shared" si="1"/>
        <v>162898</v>
      </c>
      <c r="I8" s="20">
        <f t="shared" si="1"/>
        <v>180782</v>
      </c>
      <c r="J8" s="20">
        <f t="shared" si="1"/>
        <v>189098</v>
      </c>
      <c r="K8" s="20">
        <f t="shared" si="1"/>
        <v>199120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0</v>
      </c>
      <c r="D14" s="33">
        <v>93171</v>
      </c>
      <c r="E14" s="33">
        <v>125864</v>
      </c>
      <c r="F14" s="32">
        <v>162898</v>
      </c>
      <c r="G14" s="33">
        <v>162898</v>
      </c>
      <c r="H14" s="34">
        <v>162898</v>
      </c>
      <c r="I14" s="33">
        <v>180782</v>
      </c>
      <c r="J14" s="33">
        <v>189098</v>
      </c>
      <c r="K14" s="34">
        <v>199120</v>
      </c>
    </row>
    <row r="15" spans="1:27" s="14" customFormat="1" ht="12.75" customHeight="1" x14ac:dyDescent="0.25">
      <c r="A15" s="25"/>
      <c r="B15" s="26" t="s">
        <v>20</v>
      </c>
      <c r="C15" s="35">
        <v>95</v>
      </c>
      <c r="D15" s="36">
        <v>32</v>
      </c>
      <c r="E15" s="36">
        <v>5</v>
      </c>
      <c r="F15" s="35">
        <v>0</v>
      </c>
      <c r="G15" s="36">
        <v>0</v>
      </c>
      <c r="H15" s="37">
        <v>0</v>
      </c>
      <c r="I15" s="36">
        <v>0</v>
      </c>
      <c r="J15" s="36">
        <v>0</v>
      </c>
      <c r="K15" s="37">
        <v>0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37</v>
      </c>
      <c r="D16" s="20">
        <f t="shared" ref="D16:K16" si="2">SUM(D17:D23)</f>
        <v>88</v>
      </c>
      <c r="E16" s="20">
        <f t="shared" si="2"/>
        <v>594</v>
      </c>
      <c r="F16" s="21">
        <f t="shared" si="2"/>
        <v>0</v>
      </c>
      <c r="G16" s="20">
        <f t="shared" si="2"/>
        <v>0</v>
      </c>
      <c r="H16" s="22">
        <f t="shared" si="2"/>
        <v>38</v>
      </c>
      <c r="I16" s="20">
        <f t="shared" si="2"/>
        <v>120</v>
      </c>
      <c r="J16" s="20">
        <f t="shared" si="2"/>
        <v>126</v>
      </c>
      <c r="K16" s="20">
        <f t="shared" si="2"/>
        <v>132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37</v>
      </c>
      <c r="D18" s="33">
        <v>88</v>
      </c>
      <c r="E18" s="33">
        <v>555</v>
      </c>
      <c r="F18" s="32">
        <v>0</v>
      </c>
      <c r="G18" s="33">
        <v>0</v>
      </c>
      <c r="H18" s="34">
        <v>38</v>
      </c>
      <c r="I18" s="33">
        <v>120</v>
      </c>
      <c r="J18" s="33">
        <v>126</v>
      </c>
      <c r="K18" s="34">
        <v>132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39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161056</v>
      </c>
      <c r="D26" s="46">
        <f t="shared" ref="D26:K26" si="3">+D4+D8+D16+D24</f>
        <v>340828</v>
      </c>
      <c r="E26" s="46">
        <f t="shared" si="3"/>
        <v>338659</v>
      </c>
      <c r="F26" s="47">
        <f t="shared" si="3"/>
        <v>635631</v>
      </c>
      <c r="G26" s="46">
        <f t="shared" si="3"/>
        <v>635631</v>
      </c>
      <c r="H26" s="48">
        <f t="shared" si="3"/>
        <v>635631</v>
      </c>
      <c r="I26" s="46">
        <f t="shared" si="3"/>
        <v>733958</v>
      </c>
      <c r="J26" s="46">
        <f t="shared" si="3"/>
        <v>923212</v>
      </c>
      <c r="K26" s="46">
        <f t="shared" si="3"/>
        <v>972834.71800000011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199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128</v>
      </c>
      <c r="D3" s="17" t="s">
        <v>127</v>
      </c>
      <c r="E3" s="17" t="s">
        <v>126</v>
      </c>
      <c r="F3" s="173" t="s">
        <v>125</v>
      </c>
      <c r="G3" s="174"/>
      <c r="H3" s="175"/>
      <c r="I3" s="17" t="s">
        <v>124</v>
      </c>
      <c r="J3" s="17" t="s">
        <v>123</v>
      </c>
      <c r="K3" s="17" t="s">
        <v>122</v>
      </c>
      <c r="Z3" s="54" t="s">
        <v>32</v>
      </c>
    </row>
    <row r="4" spans="1:27" s="14" customFormat="1" ht="12.75" customHeight="1" x14ac:dyDescent="0.25">
      <c r="A4" s="25"/>
      <c r="B4" s="56" t="s">
        <v>145</v>
      </c>
      <c r="C4" s="33">
        <v>18950</v>
      </c>
      <c r="D4" s="33">
        <v>21549</v>
      </c>
      <c r="E4" s="33">
        <v>57503</v>
      </c>
      <c r="F4" s="27">
        <v>34500</v>
      </c>
      <c r="G4" s="28">
        <v>19500</v>
      </c>
      <c r="H4" s="29">
        <v>43711</v>
      </c>
      <c r="I4" s="33">
        <v>22000</v>
      </c>
      <c r="J4" s="33">
        <v>25000</v>
      </c>
      <c r="K4" s="33">
        <v>55000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175</v>
      </c>
      <c r="C5" s="33">
        <v>703622</v>
      </c>
      <c r="D5" s="33">
        <v>1253642</v>
      </c>
      <c r="E5" s="33">
        <v>1246494</v>
      </c>
      <c r="F5" s="32">
        <v>1097403</v>
      </c>
      <c r="G5" s="33">
        <v>1619692</v>
      </c>
      <c r="H5" s="34">
        <v>1595481</v>
      </c>
      <c r="I5" s="33">
        <v>1450282</v>
      </c>
      <c r="J5" s="33">
        <v>1526929</v>
      </c>
      <c r="K5" s="33">
        <v>961916</v>
      </c>
      <c r="Z5" s="53">
        <f t="shared" si="0"/>
        <v>1</v>
      </c>
      <c r="AA5" s="30">
        <v>10</v>
      </c>
    </row>
    <row r="6" spans="1:27" s="14" customFormat="1" ht="12.75" customHeight="1" x14ac:dyDescent="0.25">
      <c r="A6" s="25"/>
      <c r="B6" s="56" t="s">
        <v>176</v>
      </c>
      <c r="C6" s="33">
        <v>18</v>
      </c>
      <c r="D6" s="33">
        <v>6588</v>
      </c>
      <c r="E6" s="33">
        <v>28265</v>
      </c>
      <c r="F6" s="32">
        <v>92114</v>
      </c>
      <c r="G6" s="33">
        <v>44891</v>
      </c>
      <c r="H6" s="34">
        <v>44891</v>
      </c>
      <c r="I6" s="33">
        <v>185490</v>
      </c>
      <c r="J6" s="33">
        <v>262000</v>
      </c>
      <c r="K6" s="33">
        <v>52000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177</v>
      </c>
      <c r="C7" s="33">
        <v>3465</v>
      </c>
      <c r="D7" s="33">
        <v>247830</v>
      </c>
      <c r="E7" s="33">
        <v>337196</v>
      </c>
      <c r="F7" s="32">
        <v>35177</v>
      </c>
      <c r="G7" s="33">
        <v>29802</v>
      </c>
      <c r="H7" s="34">
        <v>29802</v>
      </c>
      <c r="I7" s="33">
        <v>28863</v>
      </c>
      <c r="J7" s="33">
        <v>153513</v>
      </c>
      <c r="K7" s="33">
        <v>106500</v>
      </c>
      <c r="Z7" s="53">
        <f t="shared" si="0"/>
        <v>1</v>
      </c>
      <c r="AA7" s="30">
        <v>1</v>
      </c>
    </row>
    <row r="8" spans="1:27" s="14" customFormat="1" ht="12.75" hidden="1" customHeight="1" x14ac:dyDescent="0.25">
      <c r="A8" s="25"/>
      <c r="B8" s="56" t="s">
        <v>30</v>
      </c>
      <c r="C8" s="33"/>
      <c r="D8" s="33"/>
      <c r="E8" s="33"/>
      <c r="F8" s="32"/>
      <c r="G8" s="33"/>
      <c r="H8" s="34"/>
      <c r="I8" s="33"/>
      <c r="J8" s="33"/>
      <c r="K8" s="33"/>
      <c r="Z8" s="53">
        <f t="shared" si="0"/>
        <v>0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726055</v>
      </c>
      <c r="D19" s="46">
        <f t="shared" ref="D19:K19" si="1">SUM(D4:D18)</f>
        <v>1529609</v>
      </c>
      <c r="E19" s="46">
        <f t="shared" si="1"/>
        <v>1669458</v>
      </c>
      <c r="F19" s="47">
        <f t="shared" si="1"/>
        <v>1259194</v>
      </c>
      <c r="G19" s="46">
        <f t="shared" si="1"/>
        <v>1713885</v>
      </c>
      <c r="H19" s="48">
        <f t="shared" si="1"/>
        <v>1713885</v>
      </c>
      <c r="I19" s="46">
        <f t="shared" si="1"/>
        <v>1686635</v>
      </c>
      <c r="J19" s="46">
        <f t="shared" si="1"/>
        <v>1967442</v>
      </c>
      <c r="K19" s="46">
        <f t="shared" si="1"/>
        <v>1175416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200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128</v>
      </c>
      <c r="D3" s="17" t="s">
        <v>127</v>
      </c>
      <c r="E3" s="17" t="s">
        <v>126</v>
      </c>
      <c r="F3" s="173" t="s">
        <v>125</v>
      </c>
      <c r="G3" s="174"/>
      <c r="H3" s="175"/>
      <c r="I3" s="17" t="s">
        <v>124</v>
      </c>
      <c r="J3" s="17" t="s">
        <v>123</v>
      </c>
      <c r="K3" s="17" t="s">
        <v>122</v>
      </c>
    </row>
    <row r="4" spans="1:27" s="23" customFormat="1" ht="12.75" customHeight="1" x14ac:dyDescent="0.25">
      <c r="A4" s="18"/>
      <c r="B4" s="19" t="s">
        <v>6</v>
      </c>
      <c r="C4" s="20">
        <f>SUM(C5:C7)</f>
        <v>77721</v>
      </c>
      <c r="D4" s="20">
        <f t="shared" ref="D4:K4" si="0">SUM(D5:D7)</f>
        <v>271048</v>
      </c>
      <c r="E4" s="20">
        <f t="shared" si="0"/>
        <v>329981</v>
      </c>
      <c r="F4" s="21">
        <f t="shared" si="0"/>
        <v>301000</v>
      </c>
      <c r="G4" s="20">
        <f t="shared" si="0"/>
        <v>301000</v>
      </c>
      <c r="H4" s="22">
        <f t="shared" si="0"/>
        <v>301000</v>
      </c>
      <c r="I4" s="20">
        <f t="shared" si="0"/>
        <v>252296</v>
      </c>
      <c r="J4" s="20">
        <f t="shared" si="0"/>
        <v>228445</v>
      </c>
      <c r="K4" s="20">
        <f t="shared" si="0"/>
        <v>365072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0</v>
      </c>
      <c r="D5" s="28">
        <v>0</v>
      </c>
      <c r="E5" s="28">
        <v>0</v>
      </c>
      <c r="F5" s="27">
        <v>0</v>
      </c>
      <c r="G5" s="28">
        <v>0</v>
      </c>
      <c r="H5" s="29">
        <v>0</v>
      </c>
      <c r="I5" s="28">
        <v>0</v>
      </c>
      <c r="J5" s="28">
        <v>0</v>
      </c>
      <c r="K5" s="29">
        <v>0</v>
      </c>
      <c r="AA5" s="30">
        <v>10</v>
      </c>
    </row>
    <row r="6" spans="1:27" s="14" customFormat="1" ht="12.75" customHeight="1" x14ac:dyDescent="0.25">
      <c r="A6" s="31"/>
      <c r="B6" s="26" t="s">
        <v>9</v>
      </c>
      <c r="C6" s="32">
        <v>77721</v>
      </c>
      <c r="D6" s="33">
        <v>271048</v>
      </c>
      <c r="E6" s="33">
        <v>329981</v>
      </c>
      <c r="F6" s="32">
        <v>301000</v>
      </c>
      <c r="G6" s="33">
        <v>301000</v>
      </c>
      <c r="H6" s="34">
        <v>301000</v>
      </c>
      <c r="I6" s="33">
        <v>252296</v>
      </c>
      <c r="J6" s="33">
        <v>228445</v>
      </c>
      <c r="K6" s="34">
        <v>365072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0</v>
      </c>
      <c r="D8" s="20">
        <f t="shared" ref="D8:K8" si="1">SUM(D9:D15)</f>
        <v>0</v>
      </c>
      <c r="E8" s="20">
        <f t="shared" si="1"/>
        <v>0</v>
      </c>
      <c r="F8" s="21">
        <f t="shared" si="1"/>
        <v>0</v>
      </c>
      <c r="G8" s="20">
        <f t="shared" si="1"/>
        <v>0</v>
      </c>
      <c r="H8" s="22">
        <f t="shared" si="1"/>
        <v>0</v>
      </c>
      <c r="I8" s="20">
        <f t="shared" si="1"/>
        <v>0</v>
      </c>
      <c r="J8" s="20">
        <f t="shared" si="1"/>
        <v>0</v>
      </c>
      <c r="K8" s="20">
        <f t="shared" si="1"/>
        <v>0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0</v>
      </c>
      <c r="D14" s="33">
        <v>0</v>
      </c>
      <c r="E14" s="33">
        <v>0</v>
      </c>
      <c r="F14" s="32">
        <v>0</v>
      </c>
      <c r="G14" s="33">
        <v>0</v>
      </c>
      <c r="H14" s="34">
        <v>0</v>
      </c>
      <c r="I14" s="33">
        <v>0</v>
      </c>
      <c r="J14" s="33">
        <v>0</v>
      </c>
      <c r="K14" s="34">
        <v>0</v>
      </c>
    </row>
    <row r="15" spans="1:27" s="14" customFormat="1" ht="12.75" customHeight="1" x14ac:dyDescent="0.25">
      <c r="A15" s="25"/>
      <c r="B15" s="26" t="s">
        <v>20</v>
      </c>
      <c r="C15" s="35">
        <v>0</v>
      </c>
      <c r="D15" s="36">
        <v>0</v>
      </c>
      <c r="E15" s="36">
        <v>0</v>
      </c>
      <c r="F15" s="35">
        <v>0</v>
      </c>
      <c r="G15" s="36">
        <v>0</v>
      </c>
      <c r="H15" s="37">
        <v>0</v>
      </c>
      <c r="I15" s="36">
        <v>0</v>
      </c>
      <c r="J15" s="36">
        <v>0</v>
      </c>
      <c r="K15" s="37">
        <v>0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648334</v>
      </c>
      <c r="D16" s="20">
        <f t="shared" ref="D16:K16" si="2">SUM(D17:D23)</f>
        <v>1258561</v>
      </c>
      <c r="E16" s="20">
        <f t="shared" si="2"/>
        <v>1339477</v>
      </c>
      <c r="F16" s="21">
        <f t="shared" si="2"/>
        <v>958194</v>
      </c>
      <c r="G16" s="20">
        <f t="shared" si="2"/>
        <v>1412885</v>
      </c>
      <c r="H16" s="22">
        <f t="shared" si="2"/>
        <v>1412885</v>
      </c>
      <c r="I16" s="20">
        <f t="shared" si="2"/>
        <v>1434339</v>
      </c>
      <c r="J16" s="20">
        <f t="shared" si="2"/>
        <v>1738997</v>
      </c>
      <c r="K16" s="20">
        <f t="shared" si="2"/>
        <v>810344</v>
      </c>
    </row>
    <row r="17" spans="1:11" s="14" customFormat="1" ht="12.75" customHeight="1" x14ac:dyDescent="0.25">
      <c r="A17" s="25"/>
      <c r="B17" s="26" t="s">
        <v>22</v>
      </c>
      <c r="C17" s="27">
        <v>625888</v>
      </c>
      <c r="D17" s="28">
        <v>1258561</v>
      </c>
      <c r="E17" s="28">
        <v>1334121</v>
      </c>
      <c r="F17" s="27">
        <v>930694</v>
      </c>
      <c r="G17" s="28">
        <v>1400385</v>
      </c>
      <c r="H17" s="29">
        <v>1400385</v>
      </c>
      <c r="I17" s="28">
        <v>1412339</v>
      </c>
      <c r="J17" s="28">
        <v>1713997</v>
      </c>
      <c r="K17" s="29">
        <v>755344</v>
      </c>
    </row>
    <row r="18" spans="1:11" s="14" customFormat="1" ht="12.75" customHeight="1" x14ac:dyDescent="0.25">
      <c r="A18" s="25"/>
      <c r="B18" s="26" t="s">
        <v>23</v>
      </c>
      <c r="C18" s="32">
        <v>0</v>
      </c>
      <c r="D18" s="33">
        <v>0</v>
      </c>
      <c r="E18" s="33">
        <v>0</v>
      </c>
      <c r="F18" s="32">
        <v>0</v>
      </c>
      <c r="G18" s="33">
        <v>0</v>
      </c>
      <c r="H18" s="34">
        <v>0</v>
      </c>
      <c r="I18" s="33">
        <v>0</v>
      </c>
      <c r="J18" s="33">
        <v>0</v>
      </c>
      <c r="K18" s="34">
        <v>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22446</v>
      </c>
      <c r="D22" s="33">
        <v>0</v>
      </c>
      <c r="E22" s="33">
        <v>5356</v>
      </c>
      <c r="F22" s="32">
        <v>27500</v>
      </c>
      <c r="G22" s="33">
        <v>12500</v>
      </c>
      <c r="H22" s="34">
        <v>12500</v>
      </c>
      <c r="I22" s="33">
        <v>22000</v>
      </c>
      <c r="J22" s="33">
        <v>25000</v>
      </c>
      <c r="K22" s="34">
        <v>55000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726055</v>
      </c>
      <c r="D26" s="46">
        <f t="shared" ref="D26:K26" si="3">+D4+D8+D16+D24</f>
        <v>1529609</v>
      </c>
      <c r="E26" s="46">
        <f t="shared" si="3"/>
        <v>1669458</v>
      </c>
      <c r="F26" s="47">
        <f t="shared" si="3"/>
        <v>1259194</v>
      </c>
      <c r="G26" s="46">
        <f t="shared" si="3"/>
        <v>1713885</v>
      </c>
      <c r="H26" s="48">
        <f t="shared" si="3"/>
        <v>1713885</v>
      </c>
      <c r="I26" s="46">
        <f t="shared" si="3"/>
        <v>1686635</v>
      </c>
      <c r="J26" s="46">
        <f t="shared" si="3"/>
        <v>1967442</v>
      </c>
      <c r="K26" s="46">
        <f t="shared" si="3"/>
        <v>1175416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66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51" customFormat="1" ht="15.75" customHeight="1" x14ac:dyDescent="0.2">
      <c r="A1" s="1" t="s">
        <v>183</v>
      </c>
      <c r="B1" s="2"/>
      <c r="C1" s="50"/>
      <c r="D1" s="50"/>
      <c r="E1" s="50"/>
      <c r="F1" s="50"/>
      <c r="G1" s="50"/>
      <c r="H1" s="50"/>
      <c r="I1" s="50"/>
      <c r="J1" s="50"/>
      <c r="K1" s="50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128</v>
      </c>
      <c r="D3" s="17" t="s">
        <v>127</v>
      </c>
      <c r="E3" s="17" t="s">
        <v>126</v>
      </c>
      <c r="F3" s="173" t="s">
        <v>125</v>
      </c>
      <c r="G3" s="174"/>
      <c r="H3" s="175"/>
      <c r="I3" s="17" t="s">
        <v>124</v>
      </c>
      <c r="J3" s="17" t="s">
        <v>123</v>
      </c>
      <c r="K3" s="17" t="s">
        <v>122</v>
      </c>
      <c r="Z3" s="54" t="s">
        <v>32</v>
      </c>
    </row>
    <row r="4" spans="1:27" s="14" customFormat="1" ht="12.75" customHeight="1" x14ac:dyDescent="0.25">
      <c r="A4" s="25"/>
      <c r="B4" s="55" t="s">
        <v>145</v>
      </c>
      <c r="C4" s="33">
        <v>1791245</v>
      </c>
      <c r="D4" s="33">
        <v>2138931</v>
      </c>
      <c r="E4" s="33">
        <v>2474554</v>
      </c>
      <c r="F4" s="27">
        <v>2422979</v>
      </c>
      <c r="G4" s="28">
        <v>2422979</v>
      </c>
      <c r="H4" s="29">
        <v>2422979</v>
      </c>
      <c r="I4" s="33">
        <v>2516919</v>
      </c>
      <c r="J4" s="33">
        <v>2608055</v>
      </c>
      <c r="K4" s="33">
        <v>2743066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136</v>
      </c>
      <c r="C5" s="33">
        <v>16246553</v>
      </c>
      <c r="D5" s="33">
        <v>18038016</v>
      </c>
      <c r="E5" s="33">
        <v>19472806</v>
      </c>
      <c r="F5" s="32">
        <v>20379583</v>
      </c>
      <c r="G5" s="33">
        <v>20982178</v>
      </c>
      <c r="H5" s="34">
        <v>21438141</v>
      </c>
      <c r="I5" s="33">
        <v>22912346</v>
      </c>
      <c r="J5" s="33">
        <v>25574344.136</v>
      </c>
      <c r="K5" s="33">
        <v>27026144.561208002</v>
      </c>
      <c r="Z5" s="53">
        <f t="shared" si="0"/>
        <v>1</v>
      </c>
      <c r="AA5" s="30">
        <v>2</v>
      </c>
    </row>
    <row r="6" spans="1:27" s="14" customFormat="1" ht="12.75" customHeight="1" x14ac:dyDescent="0.25">
      <c r="A6" s="25"/>
      <c r="B6" s="56" t="s">
        <v>137</v>
      </c>
      <c r="C6" s="33">
        <v>353036</v>
      </c>
      <c r="D6" s="33">
        <v>409004</v>
      </c>
      <c r="E6" s="33">
        <v>421446</v>
      </c>
      <c r="F6" s="32">
        <v>490304</v>
      </c>
      <c r="G6" s="33">
        <v>460304</v>
      </c>
      <c r="H6" s="34">
        <v>460304</v>
      </c>
      <c r="I6" s="33">
        <v>514329</v>
      </c>
      <c r="J6" s="33">
        <v>537988</v>
      </c>
      <c r="K6" s="33">
        <v>566502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138</v>
      </c>
      <c r="C7" s="33">
        <v>1278410</v>
      </c>
      <c r="D7" s="33">
        <v>1290621</v>
      </c>
      <c r="E7" s="33">
        <v>1444314</v>
      </c>
      <c r="F7" s="32">
        <v>1612043</v>
      </c>
      <c r="G7" s="33">
        <v>1675000</v>
      </c>
      <c r="H7" s="34">
        <v>1675000</v>
      </c>
      <c r="I7" s="33">
        <v>1817476</v>
      </c>
      <c r="J7" s="33">
        <v>1873716</v>
      </c>
      <c r="K7" s="33">
        <v>1948443.0279999999</v>
      </c>
      <c r="Z7" s="53">
        <f t="shared" si="0"/>
        <v>1</v>
      </c>
      <c r="AA7" s="30">
        <v>1</v>
      </c>
    </row>
    <row r="8" spans="1:27" s="14" customFormat="1" ht="12.75" customHeight="1" x14ac:dyDescent="0.25">
      <c r="A8" s="25"/>
      <c r="B8" s="56" t="s">
        <v>139</v>
      </c>
      <c r="C8" s="33">
        <v>785196</v>
      </c>
      <c r="D8" s="33">
        <v>1113444</v>
      </c>
      <c r="E8" s="33">
        <v>1132172</v>
      </c>
      <c r="F8" s="32">
        <v>673887</v>
      </c>
      <c r="G8" s="33">
        <v>677060</v>
      </c>
      <c r="H8" s="34">
        <v>677060</v>
      </c>
      <c r="I8" s="33">
        <v>725809</v>
      </c>
      <c r="J8" s="33">
        <v>777452</v>
      </c>
      <c r="K8" s="33">
        <v>820320</v>
      </c>
      <c r="Z8" s="53">
        <f t="shared" si="0"/>
        <v>1</v>
      </c>
      <c r="AA8" s="24" t="s">
        <v>13</v>
      </c>
    </row>
    <row r="9" spans="1:27" s="14" customFormat="1" ht="12.75" customHeight="1" x14ac:dyDescent="0.25">
      <c r="A9" s="25"/>
      <c r="B9" s="56" t="s">
        <v>140</v>
      </c>
      <c r="C9" s="33">
        <v>261225</v>
      </c>
      <c r="D9" s="33">
        <v>347706</v>
      </c>
      <c r="E9" s="33">
        <v>379481</v>
      </c>
      <c r="F9" s="32">
        <v>388983</v>
      </c>
      <c r="G9" s="33">
        <v>416983</v>
      </c>
      <c r="H9" s="34">
        <v>416983</v>
      </c>
      <c r="I9" s="33">
        <v>403471</v>
      </c>
      <c r="J9" s="33">
        <v>421962.47399999999</v>
      </c>
      <c r="K9" s="33">
        <v>444326.228122</v>
      </c>
      <c r="Z9" s="53">
        <f t="shared" si="0"/>
        <v>1</v>
      </c>
      <c r="AA9" s="14" t="s">
        <v>30</v>
      </c>
    </row>
    <row r="10" spans="1:27" s="14" customFormat="1" ht="12.75" customHeight="1" x14ac:dyDescent="0.25">
      <c r="A10" s="25"/>
      <c r="B10" s="56" t="s">
        <v>141</v>
      </c>
      <c r="C10" s="33">
        <v>161056</v>
      </c>
      <c r="D10" s="33">
        <v>340828</v>
      </c>
      <c r="E10" s="33">
        <v>338659</v>
      </c>
      <c r="F10" s="32">
        <v>635631</v>
      </c>
      <c r="G10" s="33">
        <v>635631</v>
      </c>
      <c r="H10" s="34">
        <v>635631</v>
      </c>
      <c r="I10" s="33">
        <v>733958</v>
      </c>
      <c r="J10" s="33">
        <v>923212</v>
      </c>
      <c r="K10" s="33">
        <v>972834.71800000011</v>
      </c>
      <c r="Z10" s="53">
        <f t="shared" si="0"/>
        <v>1</v>
      </c>
    </row>
    <row r="11" spans="1:27" s="14" customFormat="1" ht="12.75" customHeight="1" x14ac:dyDescent="0.25">
      <c r="A11" s="25"/>
      <c r="B11" s="56" t="s">
        <v>142</v>
      </c>
      <c r="C11" s="33">
        <v>726055</v>
      </c>
      <c r="D11" s="33">
        <v>1529609</v>
      </c>
      <c r="E11" s="33">
        <v>1669458</v>
      </c>
      <c r="F11" s="32">
        <v>1259194</v>
      </c>
      <c r="G11" s="33">
        <v>1713885</v>
      </c>
      <c r="H11" s="34">
        <v>1713885</v>
      </c>
      <c r="I11" s="33">
        <v>1686635</v>
      </c>
      <c r="J11" s="33">
        <v>1967442</v>
      </c>
      <c r="K11" s="33">
        <v>1175416</v>
      </c>
      <c r="Z11" s="53">
        <f t="shared" si="0"/>
        <v>1</v>
      </c>
    </row>
    <row r="12" spans="1:27" s="14" customFormat="1" ht="12.75" customHeight="1" x14ac:dyDescent="0.25">
      <c r="A12" s="25"/>
      <c r="B12" s="56" t="s">
        <v>143</v>
      </c>
      <c r="C12" s="33">
        <v>647935</v>
      </c>
      <c r="D12" s="33">
        <v>911870</v>
      </c>
      <c r="E12" s="33">
        <v>984145</v>
      </c>
      <c r="F12" s="32">
        <v>1413236.7935736899</v>
      </c>
      <c r="G12" s="33">
        <v>1711236.7935736899</v>
      </c>
      <c r="H12" s="34">
        <v>1711237</v>
      </c>
      <c r="I12" s="33">
        <v>1534285.750655263</v>
      </c>
      <c r="J12" s="33">
        <v>1676467.7199999997</v>
      </c>
      <c r="K12" s="33">
        <v>1746963.8581600001</v>
      </c>
      <c r="Z12" s="53">
        <f t="shared" si="0"/>
        <v>1</v>
      </c>
    </row>
    <row r="13" spans="1:27" s="14" customFormat="1" ht="12.75" hidden="1" customHeight="1" x14ac:dyDescent="0.25">
      <c r="A13" s="25"/>
      <c r="B13" s="56" t="s">
        <v>144</v>
      </c>
      <c r="C13" s="33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3">
        <v>0</v>
      </c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131</v>
      </c>
      <c r="C14" s="33">
        <v>0</v>
      </c>
      <c r="D14" s="33">
        <v>0</v>
      </c>
      <c r="E14" s="33">
        <v>0</v>
      </c>
      <c r="F14" s="32">
        <v>0</v>
      </c>
      <c r="G14" s="33">
        <v>0</v>
      </c>
      <c r="H14" s="34">
        <v>0</v>
      </c>
      <c r="I14" s="33">
        <v>0</v>
      </c>
      <c r="J14" s="33">
        <v>0</v>
      </c>
      <c r="K14" s="33">
        <v>0</v>
      </c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132</v>
      </c>
      <c r="C15" s="33">
        <v>0</v>
      </c>
      <c r="D15" s="33">
        <v>0</v>
      </c>
      <c r="E15" s="33">
        <v>0</v>
      </c>
      <c r="F15" s="32">
        <v>0</v>
      </c>
      <c r="G15" s="33">
        <v>0</v>
      </c>
      <c r="H15" s="34">
        <v>0</v>
      </c>
      <c r="I15" s="33">
        <v>0</v>
      </c>
      <c r="J15" s="33">
        <v>0</v>
      </c>
      <c r="K15" s="33">
        <v>0</v>
      </c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133</v>
      </c>
      <c r="C16" s="33">
        <v>0</v>
      </c>
      <c r="D16" s="33">
        <v>0</v>
      </c>
      <c r="E16" s="33">
        <v>0</v>
      </c>
      <c r="F16" s="32">
        <v>0</v>
      </c>
      <c r="G16" s="33">
        <v>0</v>
      </c>
      <c r="H16" s="34">
        <v>0</v>
      </c>
      <c r="I16" s="33">
        <v>0</v>
      </c>
      <c r="J16" s="33">
        <v>0</v>
      </c>
      <c r="K16" s="33">
        <v>0</v>
      </c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134</v>
      </c>
      <c r="C17" s="33">
        <v>0</v>
      </c>
      <c r="D17" s="33">
        <v>0</v>
      </c>
      <c r="E17" s="33">
        <v>0</v>
      </c>
      <c r="F17" s="32">
        <v>0</v>
      </c>
      <c r="G17" s="33">
        <v>0</v>
      </c>
      <c r="H17" s="34">
        <v>0</v>
      </c>
      <c r="I17" s="33">
        <v>0</v>
      </c>
      <c r="J17" s="33">
        <v>0</v>
      </c>
      <c r="K17" s="33">
        <v>0</v>
      </c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135</v>
      </c>
      <c r="C18" s="33">
        <v>0</v>
      </c>
      <c r="D18" s="33">
        <v>0</v>
      </c>
      <c r="E18" s="33">
        <v>0</v>
      </c>
      <c r="F18" s="32">
        <v>0</v>
      </c>
      <c r="G18" s="33">
        <v>0</v>
      </c>
      <c r="H18" s="34">
        <v>0</v>
      </c>
      <c r="I18" s="33">
        <v>0</v>
      </c>
      <c r="J18" s="33">
        <v>0</v>
      </c>
      <c r="K18" s="33">
        <v>0</v>
      </c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22250711</v>
      </c>
      <c r="D19" s="46">
        <f t="shared" ref="D19:K19" si="1">SUM(D4:D18)</f>
        <v>26120029</v>
      </c>
      <c r="E19" s="46">
        <f t="shared" si="1"/>
        <v>28317035</v>
      </c>
      <c r="F19" s="47">
        <f t="shared" si="1"/>
        <v>29275840.793573689</v>
      </c>
      <c r="G19" s="46">
        <f t="shared" si="1"/>
        <v>30695256.793573689</v>
      </c>
      <c r="H19" s="48">
        <f t="shared" si="1"/>
        <v>31151220</v>
      </c>
      <c r="I19" s="46">
        <f t="shared" si="1"/>
        <v>32845228.750655264</v>
      </c>
      <c r="J19" s="46">
        <f t="shared" si="1"/>
        <v>36360639.329999998</v>
      </c>
      <c r="K19" s="46">
        <f t="shared" si="1"/>
        <v>37444016.393490002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201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128</v>
      </c>
      <c r="D3" s="17" t="s">
        <v>127</v>
      </c>
      <c r="E3" s="17" t="s">
        <v>126</v>
      </c>
      <c r="F3" s="173" t="s">
        <v>125</v>
      </c>
      <c r="G3" s="174"/>
      <c r="H3" s="175"/>
      <c r="I3" s="17" t="s">
        <v>124</v>
      </c>
      <c r="J3" s="17" t="s">
        <v>123</v>
      </c>
      <c r="K3" s="17" t="s">
        <v>122</v>
      </c>
      <c r="Z3" s="54" t="s">
        <v>32</v>
      </c>
    </row>
    <row r="4" spans="1:27" s="14" customFormat="1" ht="12.75" customHeight="1" x14ac:dyDescent="0.25">
      <c r="A4" s="25"/>
      <c r="B4" s="56" t="s">
        <v>178</v>
      </c>
      <c r="C4" s="33">
        <v>14424</v>
      </c>
      <c r="D4" s="33">
        <v>18886</v>
      </c>
      <c r="E4" s="33">
        <v>20144</v>
      </c>
      <c r="F4" s="27">
        <v>21212</v>
      </c>
      <c r="G4" s="28">
        <v>21212</v>
      </c>
      <c r="H4" s="29">
        <v>21212</v>
      </c>
      <c r="I4" s="33">
        <v>22251</v>
      </c>
      <c r="J4" s="33">
        <v>23275</v>
      </c>
      <c r="K4" s="33">
        <v>24509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179</v>
      </c>
      <c r="C5" s="33">
        <v>340625</v>
      </c>
      <c r="D5" s="33">
        <v>499448</v>
      </c>
      <c r="E5" s="33">
        <v>446101</v>
      </c>
      <c r="F5" s="32">
        <v>766360</v>
      </c>
      <c r="G5" s="33">
        <v>1060703</v>
      </c>
      <c r="H5" s="34">
        <v>1060703</v>
      </c>
      <c r="I5" s="33">
        <v>815086</v>
      </c>
      <c r="J5" s="33">
        <v>964419.69</v>
      </c>
      <c r="K5" s="33">
        <v>996694</v>
      </c>
      <c r="Z5" s="53">
        <f t="shared" si="0"/>
        <v>1</v>
      </c>
      <c r="AA5" s="30">
        <v>11</v>
      </c>
    </row>
    <row r="6" spans="1:27" s="14" customFormat="1" ht="12.75" customHeight="1" x14ac:dyDescent="0.25">
      <c r="A6" s="25"/>
      <c r="B6" s="56" t="s">
        <v>180</v>
      </c>
      <c r="C6" s="33">
        <v>163808</v>
      </c>
      <c r="D6" s="33">
        <v>229621</v>
      </c>
      <c r="E6" s="33">
        <v>312271</v>
      </c>
      <c r="F6" s="32">
        <v>369349</v>
      </c>
      <c r="G6" s="33">
        <v>369349</v>
      </c>
      <c r="H6" s="34">
        <v>369349</v>
      </c>
      <c r="I6" s="33">
        <v>417551</v>
      </c>
      <c r="J6" s="33">
        <v>436758</v>
      </c>
      <c r="K6" s="33">
        <v>460388.9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181</v>
      </c>
      <c r="C7" s="33">
        <v>129078</v>
      </c>
      <c r="D7" s="33">
        <v>163915</v>
      </c>
      <c r="E7" s="33">
        <v>205629</v>
      </c>
      <c r="F7" s="32">
        <v>230641.78593538</v>
      </c>
      <c r="G7" s="33">
        <v>231298.78593538</v>
      </c>
      <c r="H7" s="34">
        <v>231299</v>
      </c>
      <c r="I7" s="33">
        <v>240931.71496437301</v>
      </c>
      <c r="J7" s="33">
        <v>252015</v>
      </c>
      <c r="K7" s="33">
        <v>265372</v>
      </c>
      <c r="Z7" s="53">
        <f t="shared" si="0"/>
        <v>1</v>
      </c>
      <c r="AA7" s="30">
        <v>1</v>
      </c>
    </row>
    <row r="8" spans="1:27" s="14" customFormat="1" ht="12.75" customHeight="1" x14ac:dyDescent="0.25">
      <c r="A8" s="25"/>
      <c r="B8" s="56" t="s">
        <v>156</v>
      </c>
      <c r="C8" s="33">
        <v>0</v>
      </c>
      <c r="D8" s="33">
        <v>0</v>
      </c>
      <c r="E8" s="33">
        <v>0</v>
      </c>
      <c r="F8" s="32">
        <v>25674</v>
      </c>
      <c r="G8" s="33">
        <v>28674</v>
      </c>
      <c r="H8" s="34">
        <v>28674</v>
      </c>
      <c r="I8" s="33">
        <v>38466</v>
      </c>
      <c r="J8" s="33">
        <v>0</v>
      </c>
      <c r="K8" s="33">
        <v>0</v>
      </c>
      <c r="Z8" s="53">
        <f t="shared" si="0"/>
        <v>1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647935</v>
      </c>
      <c r="D19" s="46">
        <f t="shared" ref="D19:K19" si="1">SUM(D4:D18)</f>
        <v>911870</v>
      </c>
      <c r="E19" s="46">
        <f t="shared" si="1"/>
        <v>984145</v>
      </c>
      <c r="F19" s="47">
        <f t="shared" si="1"/>
        <v>1413236.78593538</v>
      </c>
      <c r="G19" s="46">
        <f t="shared" si="1"/>
        <v>1711236.78593538</v>
      </c>
      <c r="H19" s="48">
        <f t="shared" si="1"/>
        <v>1711237</v>
      </c>
      <c r="I19" s="46">
        <f t="shared" si="1"/>
        <v>1534285.714964373</v>
      </c>
      <c r="J19" s="46">
        <f t="shared" si="1"/>
        <v>1676467.69</v>
      </c>
      <c r="K19" s="46">
        <f t="shared" si="1"/>
        <v>1746963.9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202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128</v>
      </c>
      <c r="D3" s="17" t="s">
        <v>127</v>
      </c>
      <c r="E3" s="17" t="s">
        <v>126</v>
      </c>
      <c r="F3" s="173" t="s">
        <v>125</v>
      </c>
      <c r="G3" s="174"/>
      <c r="H3" s="175"/>
      <c r="I3" s="17" t="s">
        <v>124</v>
      </c>
      <c r="J3" s="17" t="s">
        <v>123</v>
      </c>
      <c r="K3" s="17" t="s">
        <v>122</v>
      </c>
    </row>
    <row r="4" spans="1:27" s="23" customFormat="1" ht="12.75" customHeight="1" x14ac:dyDescent="0.25">
      <c r="A4" s="18"/>
      <c r="B4" s="19" t="s">
        <v>6</v>
      </c>
      <c r="C4" s="20">
        <f>SUM(C5:C7)</f>
        <v>449855</v>
      </c>
      <c r="D4" s="20">
        <f t="shared" ref="D4:K4" si="0">SUM(D5:D7)</f>
        <v>600723</v>
      </c>
      <c r="E4" s="20">
        <f t="shared" si="0"/>
        <v>695410</v>
      </c>
      <c r="F4" s="21">
        <f t="shared" si="0"/>
        <v>915384.79357368988</v>
      </c>
      <c r="G4" s="20">
        <f t="shared" si="0"/>
        <v>1168085.7935736899</v>
      </c>
      <c r="H4" s="22">
        <f t="shared" si="0"/>
        <v>1167996</v>
      </c>
      <c r="I4" s="20">
        <f t="shared" si="0"/>
        <v>783658.75065526296</v>
      </c>
      <c r="J4" s="20">
        <f t="shared" si="0"/>
        <v>925827.51599999995</v>
      </c>
      <c r="K4" s="20">
        <f t="shared" si="0"/>
        <v>966247.93234800012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96411</v>
      </c>
      <c r="D5" s="28">
        <v>102149</v>
      </c>
      <c r="E5" s="28">
        <v>149983</v>
      </c>
      <c r="F5" s="27">
        <v>161767</v>
      </c>
      <c r="G5" s="28">
        <v>372545</v>
      </c>
      <c r="H5" s="29">
        <v>372443</v>
      </c>
      <c r="I5" s="28">
        <v>363372</v>
      </c>
      <c r="J5" s="28">
        <v>377030</v>
      </c>
      <c r="K5" s="29">
        <v>397013.22200000001</v>
      </c>
      <c r="AA5" s="30">
        <v>11</v>
      </c>
    </row>
    <row r="6" spans="1:27" s="14" customFormat="1" ht="12.75" customHeight="1" x14ac:dyDescent="0.25">
      <c r="A6" s="31"/>
      <c r="B6" s="26" t="s">
        <v>9</v>
      </c>
      <c r="C6" s="32">
        <v>353444</v>
      </c>
      <c r="D6" s="33">
        <v>498574</v>
      </c>
      <c r="E6" s="33">
        <v>545427</v>
      </c>
      <c r="F6" s="32">
        <v>753617.79357368988</v>
      </c>
      <c r="G6" s="33">
        <v>795540.79357368988</v>
      </c>
      <c r="H6" s="34">
        <v>795553</v>
      </c>
      <c r="I6" s="33">
        <v>420286.75065526291</v>
      </c>
      <c r="J6" s="33">
        <v>548797.51599999995</v>
      </c>
      <c r="K6" s="34">
        <v>569234.71034800005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196571</v>
      </c>
      <c r="D8" s="20">
        <f t="shared" ref="D8:K8" si="1">SUM(D9:D15)</f>
        <v>310684</v>
      </c>
      <c r="E8" s="20">
        <f t="shared" si="1"/>
        <v>282065</v>
      </c>
      <c r="F8" s="21">
        <f t="shared" si="1"/>
        <v>497740</v>
      </c>
      <c r="G8" s="20">
        <f t="shared" si="1"/>
        <v>528058</v>
      </c>
      <c r="H8" s="22">
        <f t="shared" si="1"/>
        <v>528148</v>
      </c>
      <c r="I8" s="20">
        <f t="shared" si="1"/>
        <v>734484</v>
      </c>
      <c r="J8" s="20">
        <f t="shared" si="1"/>
        <v>730784</v>
      </c>
      <c r="K8" s="20">
        <f t="shared" si="1"/>
        <v>759807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14413</v>
      </c>
      <c r="D10" s="33">
        <v>18886</v>
      </c>
      <c r="E10" s="33">
        <v>20144</v>
      </c>
      <c r="F10" s="32">
        <v>21212</v>
      </c>
      <c r="G10" s="33">
        <v>21212</v>
      </c>
      <c r="H10" s="34">
        <v>21212</v>
      </c>
      <c r="I10" s="33">
        <v>22251</v>
      </c>
      <c r="J10" s="33">
        <v>23275</v>
      </c>
      <c r="K10" s="34">
        <v>24509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121110</v>
      </c>
      <c r="D14" s="33">
        <v>219366</v>
      </c>
      <c r="E14" s="33">
        <v>168181</v>
      </c>
      <c r="F14" s="32">
        <v>326528</v>
      </c>
      <c r="G14" s="33">
        <v>356846</v>
      </c>
      <c r="H14" s="34">
        <v>356846</v>
      </c>
      <c r="I14" s="33">
        <v>532233</v>
      </c>
      <c r="J14" s="33">
        <v>507687</v>
      </c>
      <c r="K14" s="34">
        <v>524885</v>
      </c>
    </row>
    <row r="15" spans="1:27" s="14" customFormat="1" ht="12.75" customHeight="1" x14ac:dyDescent="0.25">
      <c r="A15" s="25"/>
      <c r="B15" s="26" t="s">
        <v>20</v>
      </c>
      <c r="C15" s="35">
        <v>61048</v>
      </c>
      <c r="D15" s="36">
        <v>72432</v>
      </c>
      <c r="E15" s="36">
        <v>93740</v>
      </c>
      <c r="F15" s="35">
        <v>150000</v>
      </c>
      <c r="G15" s="36">
        <v>150000</v>
      </c>
      <c r="H15" s="37">
        <v>150090</v>
      </c>
      <c r="I15" s="36">
        <v>180000</v>
      </c>
      <c r="J15" s="36">
        <v>199822</v>
      </c>
      <c r="K15" s="37">
        <v>210413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1509</v>
      </c>
      <c r="D16" s="20">
        <f t="shared" ref="D16:K16" si="2">SUM(D17:D23)</f>
        <v>463</v>
      </c>
      <c r="E16" s="20">
        <f t="shared" si="2"/>
        <v>6670</v>
      </c>
      <c r="F16" s="21">
        <f t="shared" si="2"/>
        <v>112</v>
      </c>
      <c r="G16" s="20">
        <f t="shared" si="2"/>
        <v>15093</v>
      </c>
      <c r="H16" s="22">
        <f t="shared" si="2"/>
        <v>15093</v>
      </c>
      <c r="I16" s="20">
        <f t="shared" si="2"/>
        <v>16143</v>
      </c>
      <c r="J16" s="20">
        <f t="shared" si="2"/>
        <v>19856.203999999998</v>
      </c>
      <c r="K16" s="20">
        <f t="shared" si="2"/>
        <v>20908.925811999998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8</v>
      </c>
      <c r="F17" s="27">
        <v>0</v>
      </c>
      <c r="G17" s="28">
        <v>0</v>
      </c>
      <c r="H17" s="29">
        <v>4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1393</v>
      </c>
      <c r="D18" s="33">
        <v>463</v>
      </c>
      <c r="E18" s="33">
        <v>6079</v>
      </c>
      <c r="F18" s="32">
        <v>112</v>
      </c>
      <c r="G18" s="33">
        <v>15085</v>
      </c>
      <c r="H18" s="34">
        <v>15081</v>
      </c>
      <c r="I18" s="33">
        <v>16083</v>
      </c>
      <c r="J18" s="33">
        <v>19856.203999999998</v>
      </c>
      <c r="K18" s="34">
        <v>20908.925811999998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583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116</v>
      </c>
      <c r="D23" s="36">
        <v>0</v>
      </c>
      <c r="E23" s="36">
        <v>0</v>
      </c>
      <c r="F23" s="35">
        <v>0</v>
      </c>
      <c r="G23" s="36">
        <v>8</v>
      </c>
      <c r="H23" s="37">
        <v>8</v>
      </c>
      <c r="I23" s="36">
        <v>60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647935</v>
      </c>
      <c r="D26" s="46">
        <f t="shared" ref="D26:K26" si="3">+D4+D8+D16+D24</f>
        <v>911870</v>
      </c>
      <c r="E26" s="46">
        <f t="shared" si="3"/>
        <v>984145</v>
      </c>
      <c r="F26" s="47">
        <f t="shared" si="3"/>
        <v>1413236.7935736899</v>
      </c>
      <c r="G26" s="46">
        <f t="shared" si="3"/>
        <v>1711236.7935736899</v>
      </c>
      <c r="H26" s="48">
        <f t="shared" si="3"/>
        <v>1711237</v>
      </c>
      <c r="I26" s="46">
        <f t="shared" si="3"/>
        <v>1534285.750655263</v>
      </c>
      <c r="J26" s="46">
        <f t="shared" si="3"/>
        <v>1676467.7199999997</v>
      </c>
      <c r="K26" s="46">
        <f t="shared" si="3"/>
        <v>1746963.8581600001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theme="3" tint="0.59999389629810485"/>
  </sheetPr>
  <dimension ref="A1:AA248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53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129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65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67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128</v>
      </c>
      <c r="F3" s="17" t="s">
        <v>127</v>
      </c>
      <c r="G3" s="17" t="s">
        <v>126</v>
      </c>
      <c r="H3" s="173" t="s">
        <v>125</v>
      </c>
      <c r="I3" s="174"/>
      <c r="J3" s="175"/>
      <c r="K3" s="17" t="s">
        <v>124</v>
      </c>
      <c r="L3" s="17" t="s">
        <v>123</v>
      </c>
      <c r="M3" s="17" t="s">
        <v>122</v>
      </c>
      <c r="N3" s="69" t="s">
        <v>30</v>
      </c>
      <c r="O3" s="69" t="s">
        <v>30</v>
      </c>
    </row>
    <row r="4" spans="1:27" s="23" customFormat="1" x14ac:dyDescent="0.25">
      <c r="A4" s="38"/>
      <c r="B4" s="70" t="s">
        <v>34</v>
      </c>
      <c r="C4" s="71" t="s">
        <v>30</v>
      </c>
      <c r="D4" s="71" t="s">
        <v>30</v>
      </c>
      <c r="E4" s="72">
        <f>SUM(E5:E8)</f>
        <v>0</v>
      </c>
      <c r="F4" s="72">
        <f t="shared" ref="F4:M4" si="0">SUM(F5:F8)</f>
        <v>0</v>
      </c>
      <c r="G4" s="72">
        <f t="shared" si="0"/>
        <v>0</v>
      </c>
      <c r="H4" s="73">
        <f t="shared" si="0"/>
        <v>0</v>
      </c>
      <c r="I4" s="72">
        <f t="shared" si="0"/>
        <v>0</v>
      </c>
      <c r="J4" s="74">
        <f t="shared" si="0"/>
        <v>0</v>
      </c>
      <c r="K4" s="72">
        <f t="shared" si="0"/>
        <v>0</v>
      </c>
      <c r="L4" s="72">
        <f t="shared" si="0"/>
        <v>0</v>
      </c>
      <c r="M4" s="72">
        <f t="shared" si="0"/>
        <v>0</v>
      </c>
      <c r="N4" s="75" t="s">
        <v>30</v>
      </c>
      <c r="O4" s="75" t="s">
        <v>30</v>
      </c>
      <c r="AA4" s="24" t="s">
        <v>7</v>
      </c>
    </row>
    <row r="5" spans="1:27" s="14" customFormat="1" x14ac:dyDescent="0.25">
      <c r="B5" s="76" t="s">
        <v>35</v>
      </c>
      <c r="C5" s="77" t="s">
        <v>30</v>
      </c>
      <c r="D5" s="78" t="s">
        <v>30</v>
      </c>
      <c r="E5" s="79">
        <v>0</v>
      </c>
      <c r="F5" s="79">
        <v>0</v>
      </c>
      <c r="G5" s="79">
        <v>0</v>
      </c>
      <c r="H5" s="80">
        <v>0</v>
      </c>
      <c r="I5" s="79">
        <v>0</v>
      </c>
      <c r="J5" s="81">
        <v>0</v>
      </c>
      <c r="K5" s="79">
        <v>0</v>
      </c>
      <c r="L5" s="79">
        <v>0</v>
      </c>
      <c r="M5" s="79">
        <v>0</v>
      </c>
      <c r="N5" s="82" t="s">
        <v>30</v>
      </c>
      <c r="O5" s="83" t="s">
        <v>30</v>
      </c>
      <c r="AA5" s="30">
        <v>1</v>
      </c>
    </row>
    <row r="6" spans="1:27" s="14" customFormat="1" x14ac:dyDescent="0.25">
      <c r="B6" s="76" t="s">
        <v>36</v>
      </c>
      <c r="C6" s="84" t="s">
        <v>30</v>
      </c>
      <c r="D6" s="85" t="s">
        <v>30</v>
      </c>
      <c r="E6" s="86">
        <v>0</v>
      </c>
      <c r="F6" s="86">
        <v>0</v>
      </c>
      <c r="G6" s="86">
        <v>0</v>
      </c>
      <c r="H6" s="87">
        <v>0</v>
      </c>
      <c r="I6" s="86">
        <v>0</v>
      </c>
      <c r="J6" s="88">
        <v>0</v>
      </c>
      <c r="K6" s="86">
        <v>0</v>
      </c>
      <c r="L6" s="86">
        <v>0</v>
      </c>
      <c r="M6" s="86">
        <v>0</v>
      </c>
      <c r="N6" s="89" t="s">
        <v>30</v>
      </c>
      <c r="O6" s="90" t="s">
        <v>30</v>
      </c>
      <c r="AA6" s="24" t="s">
        <v>10</v>
      </c>
    </row>
    <row r="7" spans="1:27" s="14" customFormat="1" x14ac:dyDescent="0.25">
      <c r="B7" s="76" t="s">
        <v>37</v>
      </c>
      <c r="C7" s="84" t="s">
        <v>30</v>
      </c>
      <c r="D7" s="85" t="s">
        <v>30</v>
      </c>
      <c r="E7" s="86">
        <v>0</v>
      </c>
      <c r="F7" s="86">
        <v>0</v>
      </c>
      <c r="G7" s="86">
        <v>0</v>
      </c>
      <c r="H7" s="87">
        <v>0</v>
      </c>
      <c r="I7" s="86">
        <v>0</v>
      </c>
      <c r="J7" s="88">
        <v>0</v>
      </c>
      <c r="K7" s="86">
        <v>0</v>
      </c>
      <c r="L7" s="86">
        <v>0</v>
      </c>
      <c r="M7" s="86">
        <v>0</v>
      </c>
      <c r="N7" s="89" t="s">
        <v>30</v>
      </c>
      <c r="O7" s="90" t="s">
        <v>30</v>
      </c>
      <c r="AA7" s="30">
        <v>1</v>
      </c>
    </row>
    <row r="8" spans="1:27" s="14" customFormat="1" x14ac:dyDescent="0.25">
      <c r="B8" s="76" t="s">
        <v>38</v>
      </c>
      <c r="C8" s="91" t="s">
        <v>30</v>
      </c>
      <c r="D8" s="92" t="s">
        <v>30</v>
      </c>
      <c r="E8" s="93">
        <v>0</v>
      </c>
      <c r="F8" s="93">
        <v>0</v>
      </c>
      <c r="G8" s="93">
        <v>0</v>
      </c>
      <c r="H8" s="94">
        <v>0</v>
      </c>
      <c r="I8" s="93">
        <v>0</v>
      </c>
      <c r="J8" s="95">
        <v>0</v>
      </c>
      <c r="K8" s="93">
        <v>0</v>
      </c>
      <c r="L8" s="93">
        <v>0</v>
      </c>
      <c r="M8" s="93">
        <v>0</v>
      </c>
      <c r="N8" s="96" t="s">
        <v>30</v>
      </c>
      <c r="O8" s="97" t="s">
        <v>30</v>
      </c>
      <c r="AA8" s="24" t="s">
        <v>13</v>
      </c>
    </row>
    <row r="9" spans="1:27" s="23" customFormat="1" x14ac:dyDescent="0.25">
      <c r="A9" s="38"/>
      <c r="B9" s="70" t="s">
        <v>39</v>
      </c>
      <c r="C9" s="71" t="s">
        <v>30</v>
      </c>
      <c r="D9" s="71" t="s">
        <v>30</v>
      </c>
      <c r="E9" s="72">
        <f>E10+E19</f>
        <v>17233</v>
      </c>
      <c r="F9" s="72">
        <f t="shared" ref="F9:M9" si="1">F10+F19</f>
        <v>20051</v>
      </c>
      <c r="G9" s="72">
        <f t="shared" si="1"/>
        <v>21651</v>
      </c>
      <c r="H9" s="73">
        <f t="shared" si="1"/>
        <v>20315</v>
      </c>
      <c r="I9" s="72">
        <f t="shared" si="1"/>
        <v>20315</v>
      </c>
      <c r="J9" s="74">
        <f t="shared" si="1"/>
        <v>20315</v>
      </c>
      <c r="K9" s="72">
        <f t="shared" si="1"/>
        <v>20823</v>
      </c>
      <c r="L9" s="72">
        <f t="shared" si="1"/>
        <v>21344</v>
      </c>
      <c r="M9" s="72">
        <f t="shared" si="1"/>
        <v>21878</v>
      </c>
      <c r="N9" s="75" t="s">
        <v>30</v>
      </c>
      <c r="O9" s="75" t="s">
        <v>30</v>
      </c>
      <c r="AA9" s="14" t="s">
        <v>30</v>
      </c>
    </row>
    <row r="10" spans="1:27" s="23" customFormat="1" x14ac:dyDescent="0.25">
      <c r="A10" s="18"/>
      <c r="B10" s="76" t="s">
        <v>46</v>
      </c>
      <c r="C10" s="98" t="s">
        <v>30</v>
      </c>
      <c r="D10" s="99" t="s">
        <v>30</v>
      </c>
      <c r="E10" s="100">
        <f>SUM(E11:E13)</f>
        <v>17127</v>
      </c>
      <c r="F10" s="100">
        <f t="shared" ref="F10:M10" si="2">SUM(F11:F13)</f>
        <v>19997</v>
      </c>
      <c r="G10" s="100">
        <f t="shared" si="2"/>
        <v>21651</v>
      </c>
      <c r="H10" s="101">
        <f t="shared" si="2"/>
        <v>20315</v>
      </c>
      <c r="I10" s="100">
        <f t="shared" si="2"/>
        <v>20315</v>
      </c>
      <c r="J10" s="102">
        <f t="shared" si="2"/>
        <v>20315</v>
      </c>
      <c r="K10" s="100">
        <f t="shared" si="2"/>
        <v>20823</v>
      </c>
      <c r="L10" s="100">
        <f t="shared" si="2"/>
        <v>21344</v>
      </c>
      <c r="M10" s="100">
        <f t="shared" si="2"/>
        <v>21878</v>
      </c>
      <c r="N10" s="103" t="s">
        <v>30</v>
      </c>
      <c r="O10" s="104" t="s">
        <v>30</v>
      </c>
    </row>
    <row r="11" spans="1:27" s="14" customFormat="1" x14ac:dyDescent="0.25">
      <c r="A11" s="31"/>
      <c r="B11" s="59" t="s">
        <v>47</v>
      </c>
      <c r="C11" s="105" t="s">
        <v>30</v>
      </c>
      <c r="D11" s="106" t="s">
        <v>30</v>
      </c>
      <c r="E11" s="79">
        <v>16943</v>
      </c>
      <c r="F11" s="79">
        <v>1971</v>
      </c>
      <c r="G11" s="79">
        <v>0</v>
      </c>
      <c r="H11" s="80">
        <v>0</v>
      </c>
      <c r="I11" s="79">
        <v>0</v>
      </c>
      <c r="J11" s="81">
        <v>0</v>
      </c>
      <c r="K11" s="79">
        <v>0</v>
      </c>
      <c r="L11" s="79">
        <v>0</v>
      </c>
      <c r="M11" s="79">
        <v>0</v>
      </c>
      <c r="N11" s="107" t="s">
        <v>30</v>
      </c>
      <c r="O11" s="108" t="s">
        <v>30</v>
      </c>
    </row>
    <row r="12" spans="1:27" s="14" customFormat="1" x14ac:dyDescent="0.25">
      <c r="A12" s="25"/>
      <c r="B12" s="59" t="s">
        <v>48</v>
      </c>
      <c r="C12" s="105" t="s">
        <v>30</v>
      </c>
      <c r="D12" s="105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08" t="s">
        <v>30</v>
      </c>
      <c r="O12" s="108" t="s">
        <v>30</v>
      </c>
    </row>
    <row r="13" spans="1:27" s="14" customFormat="1" x14ac:dyDescent="0.25">
      <c r="A13" s="25"/>
      <c r="B13" s="59" t="s">
        <v>49</v>
      </c>
      <c r="C13" s="105" t="s">
        <v>30</v>
      </c>
      <c r="D13" s="105" t="s">
        <v>30</v>
      </c>
      <c r="E13" s="86">
        <v>184</v>
      </c>
      <c r="F13" s="86">
        <v>18026</v>
      </c>
      <c r="G13" s="86">
        <v>21651</v>
      </c>
      <c r="H13" s="87">
        <v>20315</v>
      </c>
      <c r="I13" s="86">
        <v>20315</v>
      </c>
      <c r="J13" s="88">
        <v>20315</v>
      </c>
      <c r="K13" s="86">
        <v>20823</v>
      </c>
      <c r="L13" s="86">
        <v>21344</v>
      </c>
      <c r="M13" s="86">
        <v>21878</v>
      </c>
      <c r="N13" s="108" t="s">
        <v>30</v>
      </c>
      <c r="O13" s="108" t="s">
        <v>30</v>
      </c>
    </row>
    <row r="14" spans="1:27" s="14" customFormat="1" x14ac:dyDescent="0.25">
      <c r="A14" s="31"/>
      <c r="B14" s="109" t="s">
        <v>50</v>
      </c>
      <c r="C14" s="110" t="s">
        <v>30</v>
      </c>
      <c r="D14" s="110" t="s">
        <v>30</v>
      </c>
      <c r="E14" s="93"/>
      <c r="F14" s="93"/>
      <c r="G14" s="93"/>
      <c r="H14" s="94"/>
      <c r="I14" s="93"/>
      <c r="J14" s="95"/>
      <c r="K14" s="93"/>
      <c r="L14" s="93"/>
      <c r="M14" s="93"/>
      <c r="N14" s="108" t="s">
        <v>30</v>
      </c>
      <c r="O14" s="108" t="s">
        <v>30</v>
      </c>
    </row>
    <row r="15" spans="1:27" s="14" customFormat="1" x14ac:dyDescent="0.25">
      <c r="A15" s="25"/>
      <c r="B15" s="111" t="s">
        <v>51</v>
      </c>
      <c r="C15" s="112" t="s">
        <v>30</v>
      </c>
      <c r="D15" s="112" t="s">
        <v>30</v>
      </c>
      <c r="E15" s="80">
        <v>184</v>
      </c>
      <c r="F15" s="79">
        <v>18026</v>
      </c>
      <c r="G15" s="79">
        <v>21651</v>
      </c>
      <c r="H15" s="80">
        <v>20315</v>
      </c>
      <c r="I15" s="79">
        <v>20315</v>
      </c>
      <c r="J15" s="81">
        <v>20315</v>
      </c>
      <c r="K15" s="79">
        <v>20823</v>
      </c>
      <c r="L15" s="79">
        <v>21344</v>
      </c>
      <c r="M15" s="81">
        <v>21878</v>
      </c>
      <c r="N15" s="108" t="s">
        <v>30</v>
      </c>
      <c r="O15" s="108" t="s">
        <v>30</v>
      </c>
    </row>
    <row r="16" spans="1:27" s="14" customFormat="1" x14ac:dyDescent="0.25">
      <c r="A16" s="25"/>
      <c r="B16" s="111" t="s">
        <v>52</v>
      </c>
      <c r="C16" s="112" t="s">
        <v>30</v>
      </c>
      <c r="D16" s="112" t="s">
        <v>30</v>
      </c>
      <c r="E16" s="87">
        <v>0</v>
      </c>
      <c r="F16" s="86">
        <v>0</v>
      </c>
      <c r="G16" s="86">
        <v>0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8">
        <v>0</v>
      </c>
      <c r="N16" s="108" t="s">
        <v>30</v>
      </c>
      <c r="O16" s="108" t="s">
        <v>30</v>
      </c>
    </row>
    <row r="17" spans="1:16" s="14" customFormat="1" x14ac:dyDescent="0.25">
      <c r="A17" s="25"/>
      <c r="B17" s="111" t="s">
        <v>52</v>
      </c>
      <c r="C17" s="112" t="s">
        <v>30</v>
      </c>
      <c r="D17" s="112" t="s">
        <v>30</v>
      </c>
      <c r="E17" s="87">
        <v>0</v>
      </c>
      <c r="F17" s="86">
        <v>0</v>
      </c>
      <c r="G17" s="86">
        <v>0</v>
      </c>
      <c r="H17" s="87">
        <v>0</v>
      </c>
      <c r="I17" s="86">
        <v>0</v>
      </c>
      <c r="J17" s="88">
        <v>0</v>
      </c>
      <c r="K17" s="86">
        <v>0</v>
      </c>
      <c r="L17" s="86">
        <v>0</v>
      </c>
      <c r="M17" s="88">
        <v>0</v>
      </c>
      <c r="N17" s="108" t="s">
        <v>30</v>
      </c>
      <c r="O17" s="108" t="s">
        <v>30</v>
      </c>
    </row>
    <row r="18" spans="1:16" s="14" customFormat="1" x14ac:dyDescent="0.25">
      <c r="A18" s="25"/>
      <c r="B18" s="111" t="s">
        <v>52</v>
      </c>
      <c r="C18" s="112" t="s">
        <v>30</v>
      </c>
      <c r="D18" s="112" t="s">
        <v>30</v>
      </c>
      <c r="E18" s="94">
        <v>0</v>
      </c>
      <c r="F18" s="93">
        <v>0</v>
      </c>
      <c r="G18" s="93">
        <v>0</v>
      </c>
      <c r="H18" s="94">
        <v>0</v>
      </c>
      <c r="I18" s="93">
        <v>0</v>
      </c>
      <c r="J18" s="95">
        <v>0</v>
      </c>
      <c r="K18" s="93">
        <v>0</v>
      </c>
      <c r="L18" s="93">
        <v>0</v>
      </c>
      <c r="M18" s="95">
        <v>0</v>
      </c>
      <c r="N18" s="108" t="s">
        <v>30</v>
      </c>
      <c r="O18" s="108" t="s">
        <v>30</v>
      </c>
    </row>
    <row r="19" spans="1:16" s="14" customFormat="1" x14ac:dyDescent="0.25">
      <c r="A19" s="113"/>
      <c r="B19" s="76" t="s">
        <v>53</v>
      </c>
      <c r="C19" s="84" t="s">
        <v>30</v>
      </c>
      <c r="D19" s="91" t="s">
        <v>30</v>
      </c>
      <c r="E19" s="100">
        <v>106</v>
      </c>
      <c r="F19" s="100">
        <v>54</v>
      </c>
      <c r="G19" s="100">
        <v>0</v>
      </c>
      <c r="H19" s="101">
        <v>0</v>
      </c>
      <c r="I19" s="100">
        <v>0</v>
      </c>
      <c r="J19" s="102">
        <v>0</v>
      </c>
      <c r="K19" s="100">
        <v>0</v>
      </c>
      <c r="L19" s="100">
        <v>0</v>
      </c>
      <c r="M19" s="100">
        <v>0</v>
      </c>
      <c r="N19" s="114" t="s">
        <v>30</v>
      </c>
      <c r="O19" s="108" t="s">
        <v>30</v>
      </c>
    </row>
    <row r="20" spans="1:16" s="14" customFormat="1" ht="6" customHeight="1" x14ac:dyDescent="0.25">
      <c r="A20" s="113"/>
      <c r="B20" s="115" t="s">
        <v>30</v>
      </c>
      <c r="C20" s="91" t="s">
        <v>30</v>
      </c>
      <c r="D20" s="92" t="s">
        <v>30</v>
      </c>
      <c r="E20" s="116"/>
      <c r="F20" s="116"/>
      <c r="G20" s="116"/>
      <c r="H20" s="117"/>
      <c r="I20" s="116"/>
      <c r="J20" s="118"/>
      <c r="K20" s="116"/>
      <c r="L20" s="116"/>
      <c r="M20" s="116"/>
      <c r="N20" s="69" t="s">
        <v>30</v>
      </c>
      <c r="O20" s="114" t="s">
        <v>30</v>
      </c>
    </row>
    <row r="21" spans="1:16" s="14" customFormat="1" x14ac:dyDescent="0.25">
      <c r="A21" s="23"/>
      <c r="B21" s="70" t="s">
        <v>54</v>
      </c>
      <c r="C21" s="71" t="s">
        <v>30</v>
      </c>
      <c r="D21" s="71" t="s">
        <v>30</v>
      </c>
      <c r="E21" s="72">
        <f>SUM(E22:E27)</f>
        <v>0</v>
      </c>
      <c r="F21" s="72">
        <f t="shared" ref="F21:M21" si="3">SUM(F22:F27)</f>
        <v>0</v>
      </c>
      <c r="G21" s="72">
        <f t="shared" si="3"/>
        <v>0</v>
      </c>
      <c r="H21" s="73">
        <f t="shared" si="3"/>
        <v>0</v>
      </c>
      <c r="I21" s="72">
        <f t="shared" si="3"/>
        <v>0</v>
      </c>
      <c r="J21" s="74">
        <f t="shared" si="3"/>
        <v>0</v>
      </c>
      <c r="K21" s="72">
        <f t="shared" si="3"/>
        <v>0</v>
      </c>
      <c r="L21" s="72">
        <f t="shared" si="3"/>
        <v>0</v>
      </c>
      <c r="M21" s="72">
        <f t="shared" si="3"/>
        <v>0</v>
      </c>
      <c r="N21" s="75" t="s">
        <v>30</v>
      </c>
      <c r="O21" s="75" t="s">
        <v>30</v>
      </c>
      <c r="P21" s="23"/>
    </row>
    <row r="22" spans="1:16" s="14" customFormat="1" x14ac:dyDescent="0.25">
      <c r="B22" s="76" t="s">
        <v>55</v>
      </c>
      <c r="C22" s="77" t="s">
        <v>30</v>
      </c>
      <c r="D22" s="78" t="s">
        <v>30</v>
      </c>
      <c r="E22" s="79">
        <v>0</v>
      </c>
      <c r="F22" s="79">
        <v>0</v>
      </c>
      <c r="G22" s="79">
        <v>0</v>
      </c>
      <c r="H22" s="80">
        <v>0</v>
      </c>
      <c r="I22" s="79">
        <v>0</v>
      </c>
      <c r="J22" s="81">
        <v>0</v>
      </c>
      <c r="K22" s="79">
        <v>0</v>
      </c>
      <c r="L22" s="79">
        <v>0</v>
      </c>
      <c r="M22" s="79">
        <v>0</v>
      </c>
      <c r="N22" s="119" t="s">
        <v>30</v>
      </c>
      <c r="O22" s="107" t="s">
        <v>30</v>
      </c>
    </row>
    <row r="23" spans="1:16" s="14" customFormat="1" x14ac:dyDescent="0.25">
      <c r="B23" s="76" t="s">
        <v>16</v>
      </c>
      <c r="C23" s="84" t="s">
        <v>30</v>
      </c>
      <c r="D23" s="85" t="s">
        <v>30</v>
      </c>
      <c r="E23" s="86">
        <v>0</v>
      </c>
      <c r="F23" s="86">
        <v>0</v>
      </c>
      <c r="G23" s="86">
        <v>0</v>
      </c>
      <c r="H23" s="87">
        <v>0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20" t="s">
        <v>30</v>
      </c>
      <c r="O23" s="108" t="s">
        <v>30</v>
      </c>
    </row>
    <row r="24" spans="1:16" s="14" customFormat="1" x14ac:dyDescent="0.25">
      <c r="B24" s="76" t="s">
        <v>56</v>
      </c>
      <c r="C24" s="84" t="s">
        <v>30</v>
      </c>
      <c r="D24" s="85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20" t="s">
        <v>30</v>
      </c>
      <c r="O24" s="108" t="s">
        <v>30</v>
      </c>
    </row>
    <row r="25" spans="1:16" s="14" customFormat="1" x14ac:dyDescent="0.25">
      <c r="B25" s="76" t="s">
        <v>57</v>
      </c>
      <c r="C25" s="84" t="s">
        <v>30</v>
      </c>
      <c r="D25" s="85" t="s">
        <v>30</v>
      </c>
      <c r="E25" s="86">
        <v>0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20" t="s">
        <v>30</v>
      </c>
      <c r="O25" s="108" t="s">
        <v>30</v>
      </c>
    </row>
    <row r="26" spans="1:16" s="23" customFormat="1" x14ac:dyDescent="0.25">
      <c r="A26" s="14"/>
      <c r="B26" s="76" t="s">
        <v>18</v>
      </c>
      <c r="C26" s="84" t="s">
        <v>30</v>
      </c>
      <c r="D26" s="85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20" t="s">
        <v>30</v>
      </c>
      <c r="O26" s="108" t="s">
        <v>30</v>
      </c>
      <c r="P26" s="14"/>
    </row>
    <row r="27" spans="1:16" s="14" customFormat="1" x14ac:dyDescent="0.25">
      <c r="B27" s="76" t="s">
        <v>58</v>
      </c>
      <c r="C27" s="91" t="s">
        <v>30</v>
      </c>
      <c r="D27" s="92" t="s">
        <v>30</v>
      </c>
      <c r="E27" s="93">
        <v>0</v>
      </c>
      <c r="F27" s="93">
        <v>0</v>
      </c>
      <c r="G27" s="93">
        <v>0</v>
      </c>
      <c r="H27" s="94">
        <v>0</v>
      </c>
      <c r="I27" s="93">
        <v>0</v>
      </c>
      <c r="J27" s="95">
        <v>0</v>
      </c>
      <c r="K27" s="93">
        <v>0</v>
      </c>
      <c r="L27" s="93">
        <v>0</v>
      </c>
      <c r="M27" s="93">
        <v>0</v>
      </c>
      <c r="N27" s="69" t="s">
        <v>30</v>
      </c>
      <c r="O27" s="114" t="s">
        <v>30</v>
      </c>
    </row>
    <row r="28" spans="1:16" s="14" customFormat="1" ht="6" customHeight="1" x14ac:dyDescent="0.25">
      <c r="B28" s="115" t="s">
        <v>30</v>
      </c>
      <c r="C28" s="78" t="s">
        <v>30</v>
      </c>
      <c r="D28" s="78" t="s">
        <v>30</v>
      </c>
      <c r="E28" s="121"/>
      <c r="F28" s="121"/>
      <c r="G28" s="121"/>
      <c r="H28" s="122"/>
      <c r="I28" s="121"/>
      <c r="J28" s="123"/>
      <c r="K28" s="121"/>
      <c r="L28" s="121"/>
      <c r="M28" s="121"/>
      <c r="N28" s="119" t="s">
        <v>30</v>
      </c>
      <c r="O28" s="119" t="s">
        <v>30</v>
      </c>
    </row>
    <row r="29" spans="1:16" s="14" customFormat="1" x14ac:dyDescent="0.25">
      <c r="A29" s="23"/>
      <c r="B29" s="70" t="s">
        <v>41</v>
      </c>
      <c r="C29" s="124" t="s">
        <v>30</v>
      </c>
      <c r="D29" s="124" t="s">
        <v>30</v>
      </c>
      <c r="E29" s="72">
        <v>27</v>
      </c>
      <c r="F29" s="72">
        <v>53</v>
      </c>
      <c r="G29" s="72">
        <v>151</v>
      </c>
      <c r="H29" s="73">
        <v>35</v>
      </c>
      <c r="I29" s="72">
        <v>35</v>
      </c>
      <c r="J29" s="74">
        <v>35</v>
      </c>
      <c r="K29" s="72">
        <v>36</v>
      </c>
      <c r="L29" s="72">
        <v>37</v>
      </c>
      <c r="M29" s="72">
        <v>38</v>
      </c>
      <c r="N29" s="125" t="s">
        <v>30</v>
      </c>
      <c r="O29" s="125" t="s">
        <v>30</v>
      </c>
      <c r="P29" s="23"/>
    </row>
    <row r="30" spans="1:16" s="14" customFormat="1" ht="6" customHeight="1" x14ac:dyDescent="0.25">
      <c r="A30" s="23"/>
      <c r="B30" s="71" t="s">
        <v>30</v>
      </c>
      <c r="C30" s="124" t="s">
        <v>30</v>
      </c>
      <c r="D30" s="124" t="s">
        <v>30</v>
      </c>
      <c r="E30" s="126"/>
      <c r="F30" s="126"/>
      <c r="G30" s="126"/>
      <c r="H30" s="127"/>
      <c r="I30" s="126"/>
      <c r="J30" s="128"/>
      <c r="K30" s="126"/>
      <c r="L30" s="126"/>
      <c r="M30" s="126"/>
      <c r="N30" s="125" t="s">
        <v>30</v>
      </c>
      <c r="O30" s="125" t="s">
        <v>30</v>
      </c>
      <c r="P30" s="23"/>
    </row>
    <row r="31" spans="1:16" s="14" customFormat="1" x14ac:dyDescent="0.25">
      <c r="A31" s="23"/>
      <c r="B31" s="70" t="s">
        <v>42</v>
      </c>
      <c r="C31" s="129" t="s">
        <v>30</v>
      </c>
      <c r="D31" s="130" t="s">
        <v>30</v>
      </c>
      <c r="E31" s="131">
        <f>SUM(E32:E34)</f>
        <v>1235</v>
      </c>
      <c r="F31" s="131">
        <f t="shared" ref="F31:M31" si="4">SUM(F32:F34)</f>
        <v>3014</v>
      </c>
      <c r="G31" s="131">
        <f t="shared" si="4"/>
        <v>7000</v>
      </c>
      <c r="H31" s="132">
        <f t="shared" si="4"/>
        <v>2131</v>
      </c>
      <c r="I31" s="131">
        <f t="shared" si="4"/>
        <v>2131</v>
      </c>
      <c r="J31" s="133">
        <f t="shared" si="4"/>
        <v>2131</v>
      </c>
      <c r="K31" s="131">
        <f t="shared" si="4"/>
        <v>2184</v>
      </c>
      <c r="L31" s="131">
        <f t="shared" si="4"/>
        <v>2239</v>
      </c>
      <c r="M31" s="131">
        <f t="shared" si="4"/>
        <v>2295</v>
      </c>
      <c r="N31" s="103" t="s">
        <v>30</v>
      </c>
      <c r="O31" s="104" t="s">
        <v>30</v>
      </c>
      <c r="P31" s="23"/>
    </row>
    <row r="32" spans="1:16" s="14" customFormat="1" x14ac:dyDescent="0.25">
      <c r="B32" s="76" t="s">
        <v>59</v>
      </c>
      <c r="C32" s="84" t="s">
        <v>30</v>
      </c>
      <c r="D32" s="77" t="s">
        <v>30</v>
      </c>
      <c r="E32" s="79">
        <v>0</v>
      </c>
      <c r="F32" s="79">
        <v>0</v>
      </c>
      <c r="G32" s="79">
        <v>0</v>
      </c>
      <c r="H32" s="80">
        <v>0</v>
      </c>
      <c r="I32" s="79">
        <v>0</v>
      </c>
      <c r="J32" s="81">
        <v>0</v>
      </c>
      <c r="K32" s="79">
        <v>0</v>
      </c>
      <c r="L32" s="79">
        <v>0</v>
      </c>
      <c r="M32" s="79">
        <v>0</v>
      </c>
      <c r="N32" s="107" t="s">
        <v>30</v>
      </c>
      <c r="O32" s="108" t="s">
        <v>30</v>
      </c>
    </row>
    <row r="33" spans="1:16" s="23" customFormat="1" x14ac:dyDescent="0.25">
      <c r="A33" s="14"/>
      <c r="B33" s="76" t="s">
        <v>60</v>
      </c>
      <c r="C33" s="84" t="s">
        <v>30</v>
      </c>
      <c r="D33" s="84" t="s">
        <v>30</v>
      </c>
      <c r="E33" s="86">
        <v>1235</v>
      </c>
      <c r="F33" s="86">
        <v>3014</v>
      </c>
      <c r="G33" s="86">
        <v>7000</v>
      </c>
      <c r="H33" s="87">
        <v>2131</v>
      </c>
      <c r="I33" s="86">
        <v>2131</v>
      </c>
      <c r="J33" s="88">
        <v>2131</v>
      </c>
      <c r="K33" s="86">
        <v>2184</v>
      </c>
      <c r="L33" s="86">
        <v>2239</v>
      </c>
      <c r="M33" s="86">
        <v>2295</v>
      </c>
      <c r="N33" s="108" t="s">
        <v>30</v>
      </c>
      <c r="O33" s="108" t="s">
        <v>30</v>
      </c>
      <c r="P33" s="14"/>
    </row>
    <row r="34" spans="1:16" s="14" customFormat="1" x14ac:dyDescent="0.25">
      <c r="B34" s="76" t="s">
        <v>61</v>
      </c>
      <c r="C34" s="84" t="s">
        <v>30</v>
      </c>
      <c r="D34" s="91" t="s">
        <v>30</v>
      </c>
      <c r="E34" s="93">
        <v>0</v>
      </c>
      <c r="F34" s="93">
        <v>0</v>
      </c>
      <c r="G34" s="93">
        <v>0</v>
      </c>
      <c r="H34" s="94">
        <v>0</v>
      </c>
      <c r="I34" s="93">
        <v>0</v>
      </c>
      <c r="J34" s="95">
        <v>0</v>
      </c>
      <c r="K34" s="93">
        <v>0</v>
      </c>
      <c r="L34" s="93">
        <v>0</v>
      </c>
      <c r="M34" s="93">
        <v>0</v>
      </c>
      <c r="N34" s="114" t="s">
        <v>30</v>
      </c>
      <c r="O34" s="108" t="s">
        <v>30</v>
      </c>
    </row>
    <row r="35" spans="1:16" s="14" customFormat="1" ht="6" customHeight="1" x14ac:dyDescent="0.25">
      <c r="B35" s="115" t="s">
        <v>30</v>
      </c>
      <c r="C35" s="91" t="s">
        <v>30</v>
      </c>
      <c r="D35" s="92" t="s">
        <v>30</v>
      </c>
      <c r="E35" s="134"/>
      <c r="F35" s="134"/>
      <c r="G35" s="134"/>
      <c r="H35" s="135"/>
      <c r="I35" s="134"/>
      <c r="J35" s="136"/>
      <c r="K35" s="134"/>
      <c r="L35" s="134"/>
      <c r="M35" s="134"/>
      <c r="N35" s="69" t="s">
        <v>30</v>
      </c>
      <c r="O35" s="114" t="s">
        <v>30</v>
      </c>
    </row>
    <row r="36" spans="1:16" s="23" customFormat="1" x14ac:dyDescent="0.25">
      <c r="B36" s="70" t="s">
        <v>62</v>
      </c>
      <c r="C36" s="71" t="s">
        <v>30</v>
      </c>
      <c r="D36" s="71" t="s">
        <v>30</v>
      </c>
      <c r="E36" s="72">
        <f>SUM(E37:E38)</f>
        <v>0</v>
      </c>
      <c r="F36" s="72">
        <f t="shared" ref="F36:M36" si="5">SUM(F37:F38)</f>
        <v>45</v>
      </c>
      <c r="G36" s="72">
        <f t="shared" si="5"/>
        <v>257</v>
      </c>
      <c r="H36" s="73">
        <f t="shared" si="5"/>
        <v>0</v>
      </c>
      <c r="I36" s="72">
        <f t="shared" si="5"/>
        <v>0</v>
      </c>
      <c r="J36" s="74">
        <f t="shared" si="5"/>
        <v>0</v>
      </c>
      <c r="K36" s="72">
        <f t="shared" si="5"/>
        <v>0</v>
      </c>
      <c r="L36" s="72">
        <f t="shared" si="5"/>
        <v>0</v>
      </c>
      <c r="M36" s="72">
        <f t="shared" si="5"/>
        <v>0</v>
      </c>
      <c r="N36" s="75" t="s">
        <v>30</v>
      </c>
      <c r="O36" s="75" t="s">
        <v>30</v>
      </c>
    </row>
    <row r="37" spans="1:16" s="14" customFormat="1" x14ac:dyDescent="0.25">
      <c r="B37" s="76" t="s">
        <v>27</v>
      </c>
      <c r="C37" s="77" t="s">
        <v>30</v>
      </c>
      <c r="D37" s="78" t="s">
        <v>30</v>
      </c>
      <c r="E37" s="79">
        <v>0</v>
      </c>
      <c r="F37" s="79">
        <v>45</v>
      </c>
      <c r="G37" s="79">
        <v>257</v>
      </c>
      <c r="H37" s="80">
        <v>0</v>
      </c>
      <c r="I37" s="79">
        <v>0</v>
      </c>
      <c r="J37" s="81">
        <v>0</v>
      </c>
      <c r="K37" s="79">
        <v>0</v>
      </c>
      <c r="L37" s="79">
        <v>0</v>
      </c>
      <c r="M37" s="79">
        <v>0</v>
      </c>
      <c r="N37" s="119" t="s">
        <v>30</v>
      </c>
      <c r="O37" s="107" t="s">
        <v>30</v>
      </c>
    </row>
    <row r="38" spans="1:16" s="14" customFormat="1" x14ac:dyDescent="0.25">
      <c r="B38" s="76" t="s">
        <v>63</v>
      </c>
      <c r="C38" s="91" t="s">
        <v>30</v>
      </c>
      <c r="D38" s="92" t="s">
        <v>30</v>
      </c>
      <c r="E38" s="93">
        <v>0</v>
      </c>
      <c r="F38" s="93">
        <v>0</v>
      </c>
      <c r="G38" s="93">
        <v>0</v>
      </c>
      <c r="H38" s="94">
        <v>0</v>
      </c>
      <c r="I38" s="93">
        <v>0</v>
      </c>
      <c r="J38" s="95">
        <v>0</v>
      </c>
      <c r="K38" s="93">
        <v>0</v>
      </c>
      <c r="L38" s="93">
        <v>0</v>
      </c>
      <c r="M38" s="93">
        <v>0</v>
      </c>
      <c r="N38" s="69" t="s">
        <v>30</v>
      </c>
      <c r="O38" s="114" t="s">
        <v>30</v>
      </c>
    </row>
    <row r="39" spans="1:16" s="14" customFormat="1" x14ac:dyDescent="0.25">
      <c r="A39" s="126"/>
      <c r="B39" s="137" t="s">
        <v>44</v>
      </c>
      <c r="C39" s="124" t="s">
        <v>30</v>
      </c>
      <c r="D39" s="124" t="s">
        <v>30</v>
      </c>
      <c r="E39" s="72">
        <v>18568</v>
      </c>
      <c r="F39" s="72">
        <v>21289</v>
      </c>
      <c r="G39" s="72">
        <v>19553</v>
      </c>
      <c r="H39" s="73">
        <v>21619</v>
      </c>
      <c r="I39" s="72">
        <v>21619</v>
      </c>
      <c r="J39" s="74">
        <v>21619</v>
      </c>
      <c r="K39" s="72">
        <v>22159</v>
      </c>
      <c r="L39" s="72">
        <v>22713</v>
      </c>
      <c r="M39" s="72">
        <v>23281</v>
      </c>
      <c r="N39" s="75" t="s">
        <v>30</v>
      </c>
      <c r="O39" s="75" t="s">
        <v>30</v>
      </c>
      <c r="P39" s="23"/>
    </row>
    <row r="40" spans="1:16" s="14" customFormat="1" x14ac:dyDescent="0.25">
      <c r="A40" s="138"/>
      <c r="B40" s="139" t="s">
        <v>45</v>
      </c>
      <c r="C40" s="140" t="s">
        <v>30</v>
      </c>
      <c r="D40" s="140" t="s">
        <v>30</v>
      </c>
      <c r="E40" s="46">
        <f>E4+E9+E21+E29+E31+E36+E39</f>
        <v>37063</v>
      </c>
      <c r="F40" s="46">
        <f t="shared" ref="F40:M40" si="6">F4+F9+F21+F29+F31+F36+F39</f>
        <v>44452</v>
      </c>
      <c r="G40" s="46">
        <f t="shared" si="6"/>
        <v>48612</v>
      </c>
      <c r="H40" s="47">
        <f t="shared" si="6"/>
        <v>44100</v>
      </c>
      <c r="I40" s="46">
        <f t="shared" si="6"/>
        <v>44100</v>
      </c>
      <c r="J40" s="48">
        <f t="shared" si="6"/>
        <v>44100</v>
      </c>
      <c r="K40" s="46">
        <f t="shared" si="6"/>
        <v>45202</v>
      </c>
      <c r="L40" s="46">
        <f t="shared" si="6"/>
        <v>46333</v>
      </c>
      <c r="M40" s="46">
        <f t="shared" si="6"/>
        <v>47492</v>
      </c>
      <c r="N40" s="141" t="s">
        <v>30</v>
      </c>
      <c r="O40" s="141" t="s">
        <v>30</v>
      </c>
    </row>
    <row r="41" spans="1:16" s="14" customFormat="1" x14ac:dyDescent="0.25">
      <c r="C41" s="142"/>
      <c r="D41" s="142"/>
      <c r="N41" s="142"/>
      <c r="O41" s="142"/>
    </row>
    <row r="42" spans="1:16" s="14" customFormat="1" x14ac:dyDescent="0.25">
      <c r="C42" s="142"/>
      <c r="D42" s="142"/>
      <c r="N42" s="142"/>
      <c r="O42" s="142"/>
    </row>
    <row r="43" spans="1:16" s="14" customFormat="1" x14ac:dyDescent="0.25">
      <c r="C43" s="142"/>
      <c r="D43" s="142"/>
      <c r="N43" s="142"/>
      <c r="O43" s="142"/>
    </row>
    <row r="44" spans="1:16" s="14" customFormat="1" x14ac:dyDescent="0.25">
      <c r="C44" s="142"/>
      <c r="D44" s="142"/>
      <c r="N44" s="142"/>
      <c r="O44" s="142"/>
    </row>
    <row r="45" spans="1:16" s="14" customFormat="1" x14ac:dyDescent="0.25">
      <c r="C45" s="142"/>
      <c r="D45" s="142"/>
      <c r="N45" s="142"/>
      <c r="O45" s="142"/>
    </row>
    <row r="46" spans="1:16" s="14" customFormat="1" x14ac:dyDescent="0.25">
      <c r="C46" s="142"/>
      <c r="D46" s="142"/>
      <c r="N46" s="142"/>
      <c r="O46" s="142"/>
    </row>
    <row r="47" spans="1:16" s="14" customFormat="1" x14ac:dyDescent="0.25">
      <c r="C47" s="142"/>
      <c r="D47" s="142"/>
      <c r="N47" s="142"/>
      <c r="O47" s="142"/>
    </row>
    <row r="48" spans="1:16" s="14" customFormat="1" x14ac:dyDescent="0.25">
      <c r="C48" s="142"/>
      <c r="D48" s="142"/>
      <c r="N48" s="142"/>
      <c r="O48" s="142"/>
    </row>
    <row r="49" spans="3:15" s="14" customFormat="1" x14ac:dyDescent="0.25">
      <c r="C49" s="142"/>
      <c r="D49" s="142"/>
      <c r="N49" s="142"/>
      <c r="O49" s="142"/>
    </row>
    <row r="50" spans="3:15" s="14" customFormat="1" x14ac:dyDescent="0.25">
      <c r="C50" s="142" t="s">
        <v>30</v>
      </c>
      <c r="D50" s="142" t="s">
        <v>30</v>
      </c>
      <c r="N50" s="142" t="s">
        <v>30</v>
      </c>
      <c r="O50" s="142" t="s">
        <v>30</v>
      </c>
    </row>
    <row r="51" spans="3:15" s="14" customFormat="1" x14ac:dyDescent="0.25">
      <c r="C51" s="142" t="s">
        <v>30</v>
      </c>
      <c r="D51" s="142" t="s">
        <v>30</v>
      </c>
      <c r="N51" s="142" t="s">
        <v>30</v>
      </c>
      <c r="O51" s="142" t="s">
        <v>30</v>
      </c>
    </row>
    <row r="52" spans="3:15" s="14" customFormat="1" x14ac:dyDescent="0.25">
      <c r="C52" s="142" t="s">
        <v>30</v>
      </c>
      <c r="D52" s="142" t="s">
        <v>30</v>
      </c>
      <c r="N52" s="142" t="s">
        <v>30</v>
      </c>
      <c r="O52" s="142" t="s">
        <v>30</v>
      </c>
    </row>
    <row r="53" spans="3:15" s="14" customFormat="1" x14ac:dyDescent="0.25">
      <c r="C53" s="142" t="s">
        <v>30</v>
      </c>
      <c r="D53" s="142" t="s">
        <v>30</v>
      </c>
      <c r="N53" s="142" t="s">
        <v>30</v>
      </c>
      <c r="O53" s="142" t="s">
        <v>30</v>
      </c>
    </row>
    <row r="54" spans="3:15" s="14" customFormat="1" x14ac:dyDescent="0.25">
      <c r="C54" s="142" t="s">
        <v>30</v>
      </c>
      <c r="D54" s="142" t="s">
        <v>30</v>
      </c>
      <c r="N54" s="142" t="s">
        <v>30</v>
      </c>
      <c r="O54" s="142" t="s">
        <v>30</v>
      </c>
    </row>
    <row r="55" spans="3:15" s="14" customFormat="1" x14ac:dyDescent="0.25">
      <c r="C55" s="142" t="s">
        <v>30</v>
      </c>
      <c r="D55" s="142" t="s">
        <v>30</v>
      </c>
      <c r="N55" s="142" t="s">
        <v>30</v>
      </c>
      <c r="O55" s="142" t="s">
        <v>30</v>
      </c>
    </row>
    <row r="56" spans="3:15" s="14" customFormat="1" x14ac:dyDescent="0.25">
      <c r="C56" s="142" t="s">
        <v>30</v>
      </c>
      <c r="D56" s="142" t="s">
        <v>30</v>
      </c>
      <c r="N56" s="142" t="s">
        <v>30</v>
      </c>
      <c r="O56" s="142" t="s">
        <v>30</v>
      </c>
    </row>
    <row r="57" spans="3:15" s="14" customFormat="1" x14ac:dyDescent="0.25">
      <c r="C57" s="142" t="s">
        <v>30</v>
      </c>
      <c r="D57" s="142" t="s">
        <v>30</v>
      </c>
      <c r="N57" s="142" t="s">
        <v>30</v>
      </c>
      <c r="O57" s="142" t="s">
        <v>30</v>
      </c>
    </row>
    <row r="58" spans="3:15" s="14" customFormat="1" x14ac:dyDescent="0.25">
      <c r="C58" s="142" t="s">
        <v>30</v>
      </c>
      <c r="D58" s="142" t="s">
        <v>30</v>
      </c>
      <c r="N58" s="142" t="s">
        <v>30</v>
      </c>
      <c r="O58" s="142" t="s">
        <v>30</v>
      </c>
    </row>
    <row r="59" spans="3:15" s="14" customFormat="1" x14ac:dyDescent="0.25">
      <c r="C59" s="142" t="s">
        <v>30</v>
      </c>
      <c r="D59" s="142" t="s">
        <v>30</v>
      </c>
      <c r="N59" s="142" t="s">
        <v>30</v>
      </c>
      <c r="O59" s="142" t="s">
        <v>30</v>
      </c>
    </row>
    <row r="60" spans="3:15" s="14" customFormat="1" x14ac:dyDescent="0.25">
      <c r="C60" s="142" t="s">
        <v>30</v>
      </c>
      <c r="D60" s="142" t="s">
        <v>30</v>
      </c>
      <c r="N60" s="142" t="s">
        <v>30</v>
      </c>
      <c r="O60" s="142" t="s">
        <v>30</v>
      </c>
    </row>
    <row r="61" spans="3:15" s="14" customFormat="1" x14ac:dyDescent="0.25">
      <c r="C61" s="142" t="s">
        <v>30</v>
      </c>
      <c r="D61" s="142" t="s">
        <v>30</v>
      </c>
      <c r="N61" s="142" t="s">
        <v>30</v>
      </c>
      <c r="O61" s="142" t="s">
        <v>30</v>
      </c>
    </row>
    <row r="62" spans="3:15" s="14" customFormat="1" x14ac:dyDescent="0.25">
      <c r="C62" s="142" t="s">
        <v>30</v>
      </c>
      <c r="D62" s="142" t="s">
        <v>30</v>
      </c>
      <c r="N62" s="142" t="s">
        <v>30</v>
      </c>
      <c r="O62" s="142" t="s">
        <v>30</v>
      </c>
    </row>
    <row r="63" spans="3:15" s="14" customFormat="1" x14ac:dyDescent="0.25">
      <c r="C63" s="142" t="s">
        <v>30</v>
      </c>
      <c r="D63" s="142" t="s">
        <v>30</v>
      </c>
      <c r="N63" s="142" t="s">
        <v>30</v>
      </c>
      <c r="O63" s="142" t="s">
        <v>30</v>
      </c>
    </row>
    <row r="64" spans="3:15" s="14" customFormat="1" x14ac:dyDescent="0.25">
      <c r="C64" s="142" t="s">
        <v>30</v>
      </c>
      <c r="D64" s="142" t="s">
        <v>30</v>
      </c>
      <c r="N64" s="142" t="s">
        <v>30</v>
      </c>
      <c r="O64" s="142" t="s">
        <v>30</v>
      </c>
    </row>
    <row r="65" spans="3:15" s="14" customFormat="1" x14ac:dyDescent="0.25">
      <c r="C65" s="142" t="s">
        <v>30</v>
      </c>
      <c r="D65" s="142" t="s">
        <v>30</v>
      </c>
      <c r="N65" s="142" t="s">
        <v>30</v>
      </c>
      <c r="O65" s="142" t="s">
        <v>30</v>
      </c>
    </row>
    <row r="66" spans="3:15" s="14" customFormat="1" x14ac:dyDescent="0.25">
      <c r="C66" s="142" t="s">
        <v>30</v>
      </c>
      <c r="D66" s="142" t="s">
        <v>30</v>
      </c>
      <c r="N66" s="142" t="s">
        <v>30</v>
      </c>
      <c r="O66" s="142" t="s">
        <v>30</v>
      </c>
    </row>
    <row r="67" spans="3:15" s="14" customFormat="1" x14ac:dyDescent="0.25">
      <c r="C67" s="142" t="s">
        <v>30</v>
      </c>
      <c r="D67" s="142" t="s">
        <v>30</v>
      </c>
      <c r="N67" s="142" t="s">
        <v>30</v>
      </c>
      <c r="O67" s="142" t="s">
        <v>30</v>
      </c>
    </row>
    <row r="68" spans="3:15" s="14" customFormat="1" x14ac:dyDescent="0.25">
      <c r="C68" s="142" t="s">
        <v>30</v>
      </c>
      <c r="D68" s="142" t="s">
        <v>30</v>
      </c>
      <c r="N68" s="142" t="s">
        <v>30</v>
      </c>
      <c r="O68" s="142" t="s">
        <v>30</v>
      </c>
    </row>
    <row r="69" spans="3:15" s="14" customFormat="1" x14ac:dyDescent="0.25">
      <c r="C69" s="142" t="s">
        <v>30</v>
      </c>
      <c r="D69" s="142" t="s">
        <v>30</v>
      </c>
      <c r="N69" s="142" t="s">
        <v>30</v>
      </c>
      <c r="O69" s="142" t="s">
        <v>30</v>
      </c>
    </row>
    <row r="70" spans="3:15" s="14" customFormat="1" x14ac:dyDescent="0.25">
      <c r="C70" s="142" t="s">
        <v>30</v>
      </c>
      <c r="D70" s="142" t="s">
        <v>30</v>
      </c>
      <c r="N70" s="142" t="s">
        <v>30</v>
      </c>
      <c r="O70" s="142" t="s">
        <v>30</v>
      </c>
    </row>
    <row r="71" spans="3:15" s="14" customFormat="1" x14ac:dyDescent="0.25">
      <c r="C71" s="142" t="s">
        <v>30</v>
      </c>
      <c r="D71" s="142" t="s">
        <v>30</v>
      </c>
      <c r="N71" s="142" t="s">
        <v>30</v>
      </c>
      <c r="O71" s="142" t="s">
        <v>30</v>
      </c>
    </row>
    <row r="72" spans="3:15" s="14" customFormat="1" x14ac:dyDescent="0.25">
      <c r="C72" s="142" t="s">
        <v>30</v>
      </c>
      <c r="D72" s="142" t="s">
        <v>30</v>
      </c>
      <c r="N72" s="142" t="s">
        <v>30</v>
      </c>
      <c r="O72" s="142" t="s">
        <v>30</v>
      </c>
    </row>
    <row r="73" spans="3:15" s="14" customFormat="1" x14ac:dyDescent="0.25">
      <c r="C73" s="142" t="s">
        <v>30</v>
      </c>
      <c r="D73" s="142" t="s">
        <v>30</v>
      </c>
      <c r="N73" s="142" t="s">
        <v>30</v>
      </c>
      <c r="O73" s="142" t="s">
        <v>30</v>
      </c>
    </row>
    <row r="74" spans="3:15" s="14" customFormat="1" x14ac:dyDescent="0.25">
      <c r="C74" s="142" t="s">
        <v>30</v>
      </c>
      <c r="D74" s="142" t="s">
        <v>30</v>
      </c>
      <c r="N74" s="142" t="s">
        <v>30</v>
      </c>
      <c r="O74" s="142" t="s">
        <v>30</v>
      </c>
    </row>
    <row r="75" spans="3:15" s="14" customFormat="1" x14ac:dyDescent="0.25">
      <c r="C75" s="142" t="s">
        <v>30</v>
      </c>
      <c r="D75" s="142" t="s">
        <v>30</v>
      </c>
      <c r="N75" s="142" t="s">
        <v>30</v>
      </c>
      <c r="O75" s="142" t="s">
        <v>30</v>
      </c>
    </row>
    <row r="76" spans="3:15" s="14" customFormat="1" x14ac:dyDescent="0.25">
      <c r="C76" s="142" t="s">
        <v>30</v>
      </c>
      <c r="D76" s="142" t="s">
        <v>30</v>
      </c>
      <c r="N76" s="142" t="s">
        <v>30</v>
      </c>
      <c r="O76" s="142" t="s">
        <v>30</v>
      </c>
    </row>
    <row r="77" spans="3:15" s="14" customFormat="1" x14ac:dyDescent="0.25">
      <c r="C77" s="142" t="s">
        <v>30</v>
      </c>
      <c r="D77" s="142" t="s">
        <v>30</v>
      </c>
      <c r="N77" s="142" t="s">
        <v>30</v>
      </c>
      <c r="O77" s="142" t="s">
        <v>30</v>
      </c>
    </row>
    <row r="78" spans="3:15" s="14" customFormat="1" x14ac:dyDescent="0.25">
      <c r="C78" s="142" t="s">
        <v>30</v>
      </c>
      <c r="D78" s="142" t="s">
        <v>30</v>
      </c>
      <c r="N78" s="142" t="s">
        <v>30</v>
      </c>
      <c r="O78" s="142" t="s">
        <v>30</v>
      </c>
    </row>
    <row r="79" spans="3:15" s="14" customFormat="1" x14ac:dyDescent="0.25">
      <c r="C79" s="142" t="s">
        <v>30</v>
      </c>
      <c r="D79" s="142" t="s">
        <v>30</v>
      </c>
      <c r="N79" s="142" t="s">
        <v>30</v>
      </c>
      <c r="O79" s="142" t="s">
        <v>30</v>
      </c>
    </row>
    <row r="80" spans="3:15" s="14" customFormat="1" x14ac:dyDescent="0.25">
      <c r="C80" s="142" t="s">
        <v>30</v>
      </c>
      <c r="D80" s="142" t="s">
        <v>30</v>
      </c>
      <c r="N80" s="142" t="s">
        <v>30</v>
      </c>
      <c r="O80" s="142" t="s">
        <v>30</v>
      </c>
    </row>
    <row r="81" spans="3:15" s="14" customFormat="1" x14ac:dyDescent="0.25">
      <c r="C81" s="142" t="s">
        <v>30</v>
      </c>
      <c r="D81" s="142" t="s">
        <v>30</v>
      </c>
      <c r="N81" s="142" t="s">
        <v>30</v>
      </c>
      <c r="O81" s="142" t="s">
        <v>30</v>
      </c>
    </row>
    <row r="82" spans="3:15" s="14" customFormat="1" x14ac:dyDescent="0.25">
      <c r="C82" s="142" t="s">
        <v>30</v>
      </c>
      <c r="D82" s="142" t="s">
        <v>30</v>
      </c>
      <c r="N82" s="142" t="s">
        <v>30</v>
      </c>
      <c r="O82" s="142" t="s">
        <v>30</v>
      </c>
    </row>
    <row r="83" spans="3:15" s="14" customFormat="1" x14ac:dyDescent="0.25">
      <c r="C83" s="142" t="s">
        <v>30</v>
      </c>
      <c r="D83" s="142" t="s">
        <v>30</v>
      </c>
      <c r="N83" s="142" t="s">
        <v>30</v>
      </c>
      <c r="O83" s="142" t="s">
        <v>30</v>
      </c>
    </row>
    <row r="84" spans="3:15" s="14" customFormat="1" x14ac:dyDescent="0.25">
      <c r="C84" s="142" t="s">
        <v>30</v>
      </c>
      <c r="D84" s="142" t="s">
        <v>30</v>
      </c>
      <c r="N84" s="142" t="s">
        <v>30</v>
      </c>
      <c r="O84" s="142" t="s">
        <v>30</v>
      </c>
    </row>
    <row r="85" spans="3:15" s="14" customFormat="1" x14ac:dyDescent="0.25">
      <c r="C85" s="142" t="s">
        <v>30</v>
      </c>
      <c r="D85" s="142" t="s">
        <v>30</v>
      </c>
      <c r="N85" s="142" t="s">
        <v>30</v>
      </c>
      <c r="O85" s="142" t="s">
        <v>30</v>
      </c>
    </row>
    <row r="86" spans="3:15" s="14" customFormat="1" x14ac:dyDescent="0.25">
      <c r="C86" s="142" t="s">
        <v>30</v>
      </c>
      <c r="D86" s="142" t="s">
        <v>30</v>
      </c>
      <c r="N86" s="142" t="s">
        <v>30</v>
      </c>
      <c r="O86" s="142" t="s">
        <v>30</v>
      </c>
    </row>
    <row r="87" spans="3:15" s="14" customFormat="1" x14ac:dyDescent="0.25">
      <c r="C87" s="142" t="s">
        <v>30</v>
      </c>
      <c r="D87" s="142" t="s">
        <v>30</v>
      </c>
      <c r="N87" s="142" t="s">
        <v>30</v>
      </c>
      <c r="O87" s="142" t="s">
        <v>30</v>
      </c>
    </row>
    <row r="88" spans="3:15" s="14" customFormat="1" x14ac:dyDescent="0.25">
      <c r="C88" s="142" t="s">
        <v>30</v>
      </c>
      <c r="D88" s="142" t="s">
        <v>30</v>
      </c>
      <c r="N88" s="142" t="s">
        <v>30</v>
      </c>
      <c r="O88" s="142" t="s">
        <v>30</v>
      </c>
    </row>
    <row r="89" spans="3:15" s="14" customFormat="1" x14ac:dyDescent="0.25">
      <c r="C89" s="142" t="s">
        <v>30</v>
      </c>
      <c r="D89" s="142" t="s">
        <v>30</v>
      </c>
      <c r="N89" s="142" t="s">
        <v>30</v>
      </c>
      <c r="O89" s="142" t="s">
        <v>30</v>
      </c>
    </row>
    <row r="90" spans="3:15" s="14" customFormat="1" x14ac:dyDescent="0.25">
      <c r="C90" s="142" t="s">
        <v>30</v>
      </c>
      <c r="D90" s="142" t="s">
        <v>30</v>
      </c>
      <c r="N90" s="142" t="s">
        <v>30</v>
      </c>
      <c r="O90" s="142" t="s">
        <v>30</v>
      </c>
    </row>
    <row r="91" spans="3:15" s="14" customFormat="1" x14ac:dyDescent="0.25">
      <c r="C91" s="142" t="s">
        <v>30</v>
      </c>
      <c r="D91" s="142" t="s">
        <v>30</v>
      </c>
      <c r="N91" s="142" t="s">
        <v>30</v>
      </c>
      <c r="O91" s="142" t="s">
        <v>30</v>
      </c>
    </row>
    <row r="92" spans="3:15" s="14" customFormat="1" x14ac:dyDescent="0.25">
      <c r="C92" s="142" t="s">
        <v>30</v>
      </c>
      <c r="D92" s="142" t="s">
        <v>30</v>
      </c>
      <c r="N92" s="142" t="s">
        <v>30</v>
      </c>
      <c r="O92" s="142" t="s">
        <v>30</v>
      </c>
    </row>
    <row r="93" spans="3:15" s="14" customFormat="1" x14ac:dyDescent="0.25">
      <c r="C93" s="142" t="s">
        <v>30</v>
      </c>
      <c r="D93" s="142" t="s">
        <v>30</v>
      </c>
      <c r="N93" s="142" t="s">
        <v>30</v>
      </c>
      <c r="O93" s="142" t="s">
        <v>30</v>
      </c>
    </row>
    <row r="94" spans="3:15" s="14" customFormat="1" x14ac:dyDescent="0.25">
      <c r="C94" s="142" t="s">
        <v>30</v>
      </c>
      <c r="D94" s="142" t="s">
        <v>30</v>
      </c>
      <c r="N94" s="142" t="s">
        <v>30</v>
      </c>
      <c r="O94" s="142" t="s">
        <v>30</v>
      </c>
    </row>
    <row r="95" spans="3:15" s="14" customFormat="1" x14ac:dyDescent="0.25">
      <c r="C95" s="142" t="s">
        <v>30</v>
      </c>
      <c r="D95" s="142" t="s">
        <v>30</v>
      </c>
      <c r="N95" s="142" t="s">
        <v>30</v>
      </c>
      <c r="O95" s="142" t="s">
        <v>30</v>
      </c>
    </row>
    <row r="96" spans="3:15" s="14" customFormat="1" x14ac:dyDescent="0.25">
      <c r="C96" s="142" t="s">
        <v>30</v>
      </c>
      <c r="D96" s="142" t="s">
        <v>30</v>
      </c>
      <c r="N96" s="142" t="s">
        <v>30</v>
      </c>
      <c r="O96" s="142" t="s">
        <v>30</v>
      </c>
    </row>
    <row r="97" spans="3:15" s="14" customFormat="1" x14ac:dyDescent="0.25">
      <c r="C97" s="142" t="s">
        <v>30</v>
      </c>
      <c r="D97" s="142" t="s">
        <v>30</v>
      </c>
      <c r="N97" s="142" t="s">
        <v>30</v>
      </c>
      <c r="O97" s="142" t="s">
        <v>30</v>
      </c>
    </row>
    <row r="98" spans="3:15" s="14" customFormat="1" x14ac:dyDescent="0.25">
      <c r="C98" s="142" t="s">
        <v>30</v>
      </c>
      <c r="D98" s="142" t="s">
        <v>30</v>
      </c>
      <c r="N98" s="142" t="s">
        <v>30</v>
      </c>
      <c r="O98" s="142" t="s">
        <v>30</v>
      </c>
    </row>
    <row r="99" spans="3:15" s="14" customFormat="1" x14ac:dyDescent="0.25">
      <c r="C99" s="142" t="s">
        <v>30</v>
      </c>
      <c r="D99" s="142" t="s">
        <v>30</v>
      </c>
      <c r="N99" s="142" t="s">
        <v>30</v>
      </c>
      <c r="O99" s="142" t="s">
        <v>30</v>
      </c>
    </row>
    <row r="100" spans="3:15" s="14" customFormat="1" x14ac:dyDescent="0.25">
      <c r="C100" s="142" t="s">
        <v>30</v>
      </c>
      <c r="D100" s="142" t="s">
        <v>30</v>
      </c>
      <c r="N100" s="142" t="s">
        <v>30</v>
      </c>
      <c r="O100" s="142" t="s">
        <v>30</v>
      </c>
    </row>
    <row r="101" spans="3:15" s="14" customFormat="1" x14ac:dyDescent="0.25">
      <c r="C101" s="142" t="s">
        <v>30</v>
      </c>
      <c r="D101" s="142" t="s">
        <v>30</v>
      </c>
      <c r="N101" s="142" t="s">
        <v>30</v>
      </c>
      <c r="O101" s="142" t="s">
        <v>30</v>
      </c>
    </row>
    <row r="102" spans="3:15" s="14" customFormat="1" x14ac:dyDescent="0.25">
      <c r="C102" s="142" t="s">
        <v>30</v>
      </c>
      <c r="D102" s="142" t="s">
        <v>30</v>
      </c>
      <c r="N102" s="142" t="s">
        <v>30</v>
      </c>
      <c r="O102" s="142" t="s">
        <v>30</v>
      </c>
    </row>
    <row r="103" spans="3:15" s="14" customFormat="1" x14ac:dyDescent="0.25">
      <c r="C103" s="142" t="s">
        <v>30</v>
      </c>
      <c r="D103" s="142" t="s">
        <v>30</v>
      </c>
      <c r="N103" s="142" t="s">
        <v>30</v>
      </c>
      <c r="O103" s="142" t="s">
        <v>30</v>
      </c>
    </row>
    <row r="104" spans="3:15" s="14" customFormat="1" x14ac:dyDescent="0.25">
      <c r="C104" s="142" t="s">
        <v>30</v>
      </c>
      <c r="D104" s="142" t="s">
        <v>30</v>
      </c>
      <c r="N104" s="142" t="s">
        <v>30</v>
      </c>
      <c r="O104" s="142" t="s">
        <v>30</v>
      </c>
    </row>
    <row r="105" spans="3:15" s="14" customFormat="1" x14ac:dyDescent="0.25">
      <c r="C105" s="142" t="s">
        <v>30</v>
      </c>
      <c r="D105" s="142" t="s">
        <v>30</v>
      </c>
      <c r="N105" s="142" t="s">
        <v>30</v>
      </c>
      <c r="O105" s="142" t="s">
        <v>30</v>
      </c>
    </row>
    <row r="106" spans="3:15" s="14" customFormat="1" x14ac:dyDescent="0.25">
      <c r="C106" s="142" t="s">
        <v>30</v>
      </c>
      <c r="D106" s="142" t="s">
        <v>30</v>
      </c>
      <c r="N106" s="142" t="s">
        <v>30</v>
      </c>
      <c r="O106" s="142" t="s">
        <v>30</v>
      </c>
    </row>
    <row r="107" spans="3:15" s="14" customFormat="1" x14ac:dyDescent="0.25">
      <c r="C107" s="142" t="s">
        <v>30</v>
      </c>
      <c r="D107" s="142" t="s">
        <v>30</v>
      </c>
      <c r="N107" s="142" t="s">
        <v>30</v>
      </c>
      <c r="O107" s="142" t="s">
        <v>30</v>
      </c>
    </row>
    <row r="108" spans="3:15" s="14" customFormat="1" x14ac:dyDescent="0.25">
      <c r="C108" s="142" t="s">
        <v>30</v>
      </c>
      <c r="D108" s="142" t="s">
        <v>30</v>
      </c>
      <c r="N108" s="142" t="s">
        <v>30</v>
      </c>
      <c r="O108" s="142" t="s">
        <v>30</v>
      </c>
    </row>
    <row r="109" spans="3:15" s="14" customFormat="1" x14ac:dyDescent="0.25">
      <c r="C109" s="142" t="s">
        <v>30</v>
      </c>
      <c r="D109" s="142" t="s">
        <v>30</v>
      </c>
      <c r="N109" s="142" t="s">
        <v>30</v>
      </c>
      <c r="O109" s="142" t="s">
        <v>30</v>
      </c>
    </row>
    <row r="110" spans="3:15" s="14" customFormat="1" x14ac:dyDescent="0.25">
      <c r="C110" s="142" t="s">
        <v>30</v>
      </c>
      <c r="D110" s="142" t="s">
        <v>30</v>
      </c>
      <c r="N110" s="142" t="s">
        <v>30</v>
      </c>
      <c r="O110" s="142" t="s">
        <v>30</v>
      </c>
    </row>
    <row r="111" spans="3:15" s="14" customFormat="1" x14ac:dyDescent="0.25">
      <c r="C111" s="142" t="s">
        <v>30</v>
      </c>
      <c r="D111" s="142" t="s">
        <v>30</v>
      </c>
      <c r="N111" s="142" t="s">
        <v>30</v>
      </c>
      <c r="O111" s="142" t="s">
        <v>30</v>
      </c>
    </row>
    <row r="112" spans="3:15" s="14" customFormat="1" x14ac:dyDescent="0.25">
      <c r="C112" s="142" t="s">
        <v>30</v>
      </c>
      <c r="D112" s="142" t="s">
        <v>30</v>
      </c>
      <c r="N112" s="142" t="s">
        <v>30</v>
      </c>
      <c r="O112" s="142" t="s">
        <v>30</v>
      </c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</sheetData>
  <mergeCells count="1">
    <mergeCell ref="H3:J3"/>
  </mergeCells>
  <printOptions horizontalCentered="1"/>
  <pageMargins left="0" right="0" top="0.59055118110236227" bottom="0.98425196850393704" header="0.51181102362204722" footer="0.51181102362204722"/>
  <pageSetup paperSize="9" scale="95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>
    <tabColor theme="3" tint="0.59999389629810485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7" width="7.7109375" style="49" customWidth="1"/>
    <col min="8" max="9" width="10.140625" style="49" customWidth="1"/>
    <col min="10" max="13" width="7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130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128</v>
      </c>
      <c r="F3" s="17" t="s">
        <v>127</v>
      </c>
      <c r="G3" s="17" t="s">
        <v>126</v>
      </c>
      <c r="H3" s="173" t="s">
        <v>125</v>
      </c>
      <c r="I3" s="174"/>
      <c r="J3" s="175"/>
      <c r="K3" s="17" t="s">
        <v>124</v>
      </c>
      <c r="L3" s="17" t="s">
        <v>123</v>
      </c>
      <c r="M3" s="17" t="s">
        <v>122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19450070</v>
      </c>
      <c r="F4" s="72">
        <f t="shared" ref="F4:M4" si="0">F5+F8+F47</f>
        <v>21919371</v>
      </c>
      <c r="G4" s="72">
        <f t="shared" si="0"/>
        <v>23941827</v>
      </c>
      <c r="H4" s="73">
        <f t="shared" si="0"/>
        <v>25198223.793573692</v>
      </c>
      <c r="I4" s="72">
        <f t="shared" si="0"/>
        <v>26084054.793573692</v>
      </c>
      <c r="J4" s="74">
        <f t="shared" si="0"/>
        <v>26543728</v>
      </c>
      <c r="K4" s="72">
        <f t="shared" si="0"/>
        <v>27619626.750655264</v>
      </c>
      <c r="L4" s="72">
        <f t="shared" si="0"/>
        <v>30686442.386</v>
      </c>
      <c r="M4" s="72">
        <f t="shared" si="0"/>
        <v>32497642.992458001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17355058</v>
      </c>
      <c r="F5" s="100">
        <f t="shared" ref="F5:M5" si="1">SUM(F6:F7)</f>
        <v>19370174</v>
      </c>
      <c r="G5" s="100">
        <f t="shared" si="1"/>
        <v>21040358</v>
      </c>
      <c r="H5" s="101">
        <f t="shared" si="1"/>
        <v>22082190.000000004</v>
      </c>
      <c r="I5" s="100">
        <f t="shared" si="1"/>
        <v>22747164.000000004</v>
      </c>
      <c r="J5" s="102">
        <f t="shared" si="1"/>
        <v>23203024</v>
      </c>
      <c r="K5" s="100">
        <f t="shared" si="1"/>
        <v>24703031</v>
      </c>
      <c r="L5" s="100">
        <f t="shared" si="1"/>
        <v>27291025</v>
      </c>
      <c r="M5" s="100">
        <f t="shared" si="1"/>
        <v>28801338.758000001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14829668</v>
      </c>
      <c r="F6" s="79">
        <v>16575496</v>
      </c>
      <c r="G6" s="79">
        <v>18095242</v>
      </c>
      <c r="H6" s="80">
        <v>19019170.380000003</v>
      </c>
      <c r="I6" s="79">
        <v>19609717.380000003</v>
      </c>
      <c r="J6" s="81">
        <v>20223362</v>
      </c>
      <c r="K6" s="79">
        <v>21329354.41</v>
      </c>
      <c r="L6" s="79">
        <v>23576812</v>
      </c>
      <c r="M6" s="79">
        <v>24887526.454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2525390</v>
      </c>
      <c r="F7" s="93">
        <v>2794678</v>
      </c>
      <c r="G7" s="93">
        <v>2945116</v>
      </c>
      <c r="H7" s="94">
        <v>3063019.62</v>
      </c>
      <c r="I7" s="93">
        <v>3137446.62</v>
      </c>
      <c r="J7" s="95">
        <v>2979662</v>
      </c>
      <c r="K7" s="93">
        <v>3373676.59</v>
      </c>
      <c r="L7" s="93">
        <v>3714213</v>
      </c>
      <c r="M7" s="93">
        <v>3913812.304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2091820</v>
      </c>
      <c r="F8" s="100">
        <f t="shared" ref="F8:M8" si="2">SUM(F9:F46)</f>
        <v>2548975</v>
      </c>
      <c r="G8" s="100">
        <f t="shared" si="2"/>
        <v>2898526</v>
      </c>
      <c r="H8" s="101">
        <f t="shared" si="2"/>
        <v>3116033.7935736896</v>
      </c>
      <c r="I8" s="100">
        <f t="shared" si="2"/>
        <v>3336890.7935736896</v>
      </c>
      <c r="J8" s="102">
        <f t="shared" si="2"/>
        <v>3340339</v>
      </c>
      <c r="K8" s="100">
        <f t="shared" si="2"/>
        <v>2916595.7506552637</v>
      </c>
      <c r="L8" s="100">
        <f t="shared" si="2"/>
        <v>3395417.3860000004</v>
      </c>
      <c r="M8" s="100">
        <f t="shared" si="2"/>
        <v>3696304.2344580004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16159</v>
      </c>
      <c r="F9" s="79">
        <v>4095</v>
      </c>
      <c r="G9" s="79">
        <v>2925</v>
      </c>
      <c r="H9" s="80">
        <v>2820.2618601645954</v>
      </c>
      <c r="I9" s="79">
        <v>8576.2618601645954</v>
      </c>
      <c r="J9" s="81">
        <v>9423</v>
      </c>
      <c r="K9" s="79">
        <v>4768.83209599969</v>
      </c>
      <c r="L9" s="79">
        <v>5464.6779999999999</v>
      </c>
      <c r="M9" s="79">
        <v>5141.0219339999994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15623</v>
      </c>
      <c r="F10" s="86">
        <v>8851</v>
      </c>
      <c r="G10" s="86">
        <v>6374</v>
      </c>
      <c r="H10" s="87">
        <v>16708</v>
      </c>
      <c r="I10" s="86">
        <v>13295</v>
      </c>
      <c r="J10" s="88">
        <v>14665</v>
      </c>
      <c r="K10" s="86">
        <v>9742</v>
      </c>
      <c r="L10" s="86">
        <v>11454.966</v>
      </c>
      <c r="M10" s="86">
        <v>10985.789198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25621</v>
      </c>
      <c r="F11" s="86">
        <v>48373</v>
      </c>
      <c r="G11" s="86">
        <v>25185</v>
      </c>
      <c r="H11" s="87">
        <v>22431.001024177625</v>
      </c>
      <c r="I11" s="86">
        <v>13883.001024177627</v>
      </c>
      <c r="J11" s="88">
        <v>23904</v>
      </c>
      <c r="K11" s="86">
        <v>7377.7845815966484</v>
      </c>
      <c r="L11" s="86">
        <v>10366.114</v>
      </c>
      <c r="M11" s="86">
        <v>12444.766041999997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10741</v>
      </c>
      <c r="F12" s="86">
        <v>8002</v>
      </c>
      <c r="G12" s="86">
        <v>11381</v>
      </c>
      <c r="H12" s="87">
        <v>20337</v>
      </c>
      <c r="I12" s="86">
        <v>19403</v>
      </c>
      <c r="J12" s="88">
        <v>19414</v>
      </c>
      <c r="K12" s="86">
        <v>20182</v>
      </c>
      <c r="L12" s="86">
        <v>21110</v>
      </c>
      <c r="M12" s="86">
        <v>22229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15237</v>
      </c>
      <c r="F13" s="86">
        <v>16655</v>
      </c>
      <c r="G13" s="86">
        <v>17836</v>
      </c>
      <c r="H13" s="87">
        <v>246</v>
      </c>
      <c r="I13" s="86">
        <v>13105</v>
      </c>
      <c r="J13" s="88">
        <v>4221</v>
      </c>
      <c r="K13" s="86">
        <v>9900</v>
      </c>
      <c r="L13" s="86">
        <v>10410</v>
      </c>
      <c r="M13" s="86">
        <v>10961.740999999998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7476</v>
      </c>
      <c r="F14" s="86">
        <v>9967</v>
      </c>
      <c r="G14" s="86">
        <v>8997</v>
      </c>
      <c r="H14" s="87">
        <v>4957.7428457864125</v>
      </c>
      <c r="I14" s="86">
        <v>8580.7428457864116</v>
      </c>
      <c r="J14" s="88">
        <v>7207</v>
      </c>
      <c r="K14" s="86">
        <v>10654.879702335551</v>
      </c>
      <c r="L14" s="86">
        <v>15081.925999999999</v>
      </c>
      <c r="M14" s="86">
        <v>12028.145078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29439</v>
      </c>
      <c r="F15" s="86">
        <v>51657</v>
      </c>
      <c r="G15" s="86">
        <v>51404</v>
      </c>
      <c r="H15" s="87">
        <v>25202.656099529384</v>
      </c>
      <c r="I15" s="86">
        <v>29495.656099529384</v>
      </c>
      <c r="J15" s="88">
        <v>47728</v>
      </c>
      <c r="K15" s="86">
        <v>25038.999798681238</v>
      </c>
      <c r="L15" s="86">
        <v>29793.239999999998</v>
      </c>
      <c r="M15" s="86">
        <v>28906.955719999998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39168</v>
      </c>
      <c r="F16" s="86">
        <v>38574</v>
      </c>
      <c r="G16" s="86">
        <v>65450</v>
      </c>
      <c r="H16" s="87">
        <v>67344.757439266323</v>
      </c>
      <c r="I16" s="86">
        <v>71399.757439266323</v>
      </c>
      <c r="J16" s="88">
        <v>60932</v>
      </c>
      <c r="K16" s="86">
        <v>63971.230980361666</v>
      </c>
      <c r="L16" s="86">
        <v>67979.172000000006</v>
      </c>
      <c r="M16" s="86">
        <v>70597.022116000007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22435</v>
      </c>
      <c r="F17" s="86">
        <v>28893</v>
      </c>
      <c r="G17" s="86">
        <v>30212</v>
      </c>
      <c r="H17" s="87">
        <v>24376</v>
      </c>
      <c r="I17" s="86">
        <v>28284</v>
      </c>
      <c r="J17" s="88">
        <v>28171</v>
      </c>
      <c r="K17" s="86">
        <v>39855</v>
      </c>
      <c r="L17" s="86">
        <v>41688</v>
      </c>
      <c r="M17" s="86">
        <v>43912.644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31632</v>
      </c>
      <c r="G18" s="86">
        <v>2116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12338</v>
      </c>
      <c r="F21" s="86">
        <v>16561</v>
      </c>
      <c r="G21" s="86">
        <v>26675</v>
      </c>
      <c r="H21" s="87">
        <v>9802</v>
      </c>
      <c r="I21" s="86">
        <v>14099</v>
      </c>
      <c r="J21" s="88">
        <v>62059</v>
      </c>
      <c r="K21" s="86">
        <v>10170</v>
      </c>
      <c r="L21" s="86">
        <v>10638</v>
      </c>
      <c r="M21" s="86">
        <v>18716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29322</v>
      </c>
      <c r="F22" s="86">
        <v>15220</v>
      </c>
      <c r="G22" s="86">
        <v>25400</v>
      </c>
      <c r="H22" s="87">
        <v>17206.976091608543</v>
      </c>
      <c r="I22" s="86">
        <v>34509.976091608543</v>
      </c>
      <c r="J22" s="88">
        <v>11812</v>
      </c>
      <c r="K22" s="86">
        <v>15301.230610386578</v>
      </c>
      <c r="L22" s="86">
        <v>25245.629999999997</v>
      </c>
      <c r="M22" s="86">
        <v>5482.2783899999986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156838</v>
      </c>
      <c r="F23" s="86">
        <v>523280</v>
      </c>
      <c r="G23" s="86">
        <v>710457</v>
      </c>
      <c r="H23" s="87">
        <v>712373.57319261495</v>
      </c>
      <c r="I23" s="86">
        <v>670446.57319261495</v>
      </c>
      <c r="J23" s="88">
        <v>651723</v>
      </c>
      <c r="K23" s="86">
        <v>728601.55897600891</v>
      </c>
      <c r="L23" s="86">
        <v>786230.73199999996</v>
      </c>
      <c r="M23" s="86">
        <v>878185.97179600003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1</v>
      </c>
      <c r="G24" s="86">
        <v>0</v>
      </c>
      <c r="H24" s="87">
        <v>3</v>
      </c>
      <c r="I24" s="86">
        <v>53</v>
      </c>
      <c r="J24" s="88">
        <v>53</v>
      </c>
      <c r="K24" s="86">
        <v>93</v>
      </c>
      <c r="L24" s="86">
        <v>97</v>
      </c>
      <c r="M24" s="86">
        <v>102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56974</v>
      </c>
      <c r="F25" s="86">
        <v>51055</v>
      </c>
      <c r="G25" s="86">
        <v>39782</v>
      </c>
      <c r="H25" s="87">
        <v>0</v>
      </c>
      <c r="I25" s="86">
        <v>27532</v>
      </c>
      <c r="J25" s="88">
        <v>10420</v>
      </c>
      <c r="K25" s="86">
        <v>40907</v>
      </c>
      <c r="L25" s="86">
        <v>50658</v>
      </c>
      <c r="M25" s="86">
        <v>47918.396000000001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29</v>
      </c>
      <c r="J27" s="88">
        <v>68</v>
      </c>
      <c r="K27" s="86">
        <v>2</v>
      </c>
      <c r="L27" s="86">
        <v>2</v>
      </c>
      <c r="M27" s="86">
        <v>2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85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10697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285666</v>
      </c>
      <c r="F31" s="86">
        <v>368594</v>
      </c>
      <c r="G31" s="86">
        <v>236117</v>
      </c>
      <c r="H31" s="87">
        <v>676990.64028163627</v>
      </c>
      <c r="I31" s="86">
        <v>900680.64028163627</v>
      </c>
      <c r="J31" s="88">
        <v>974048</v>
      </c>
      <c r="K31" s="86">
        <v>664453.48179161816</v>
      </c>
      <c r="L31" s="86">
        <v>834552.2919999999</v>
      </c>
      <c r="M31" s="86">
        <v>928798.06547600008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2001</v>
      </c>
      <c r="F32" s="86">
        <v>2158</v>
      </c>
      <c r="G32" s="86">
        <v>1573</v>
      </c>
      <c r="H32" s="87">
        <v>396</v>
      </c>
      <c r="I32" s="86">
        <v>358</v>
      </c>
      <c r="J32" s="88">
        <v>430</v>
      </c>
      <c r="K32" s="86">
        <v>100</v>
      </c>
      <c r="L32" s="86">
        <v>114</v>
      </c>
      <c r="M32" s="86">
        <v>111.989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424</v>
      </c>
      <c r="G33" s="86">
        <v>299</v>
      </c>
      <c r="H33" s="87">
        <v>108</v>
      </c>
      <c r="I33" s="86">
        <v>115</v>
      </c>
      <c r="J33" s="88">
        <v>262</v>
      </c>
      <c r="K33" s="86">
        <v>3</v>
      </c>
      <c r="L33" s="86">
        <v>3</v>
      </c>
      <c r="M33" s="86">
        <v>3.069999999999979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20000</v>
      </c>
      <c r="J36" s="88">
        <v>21012</v>
      </c>
      <c r="K36" s="86">
        <v>45106</v>
      </c>
      <c r="L36" s="86">
        <v>47182</v>
      </c>
      <c r="M36" s="86">
        <v>49683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351442</v>
      </c>
      <c r="F37" s="86">
        <v>186430</v>
      </c>
      <c r="G37" s="86">
        <v>31538</v>
      </c>
      <c r="H37" s="87">
        <v>37079.429116586463</v>
      </c>
      <c r="I37" s="86">
        <v>34534.429116586463</v>
      </c>
      <c r="J37" s="88">
        <v>7687</v>
      </c>
      <c r="K37" s="86">
        <v>12018.653299577445</v>
      </c>
      <c r="L37" s="86">
        <v>15849.796</v>
      </c>
      <c r="M37" s="86">
        <v>11247.625188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107852</v>
      </c>
      <c r="F38" s="86">
        <v>82618</v>
      </c>
      <c r="G38" s="86">
        <v>48862</v>
      </c>
      <c r="H38" s="87">
        <v>88334.492811391305</v>
      </c>
      <c r="I38" s="86">
        <v>46318.492811391305</v>
      </c>
      <c r="J38" s="88">
        <v>39058</v>
      </c>
      <c r="K38" s="86">
        <v>25497.262801151548</v>
      </c>
      <c r="L38" s="86">
        <v>32526.158000000003</v>
      </c>
      <c r="M38" s="86">
        <v>33626.296373999998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104565</v>
      </c>
      <c r="F39" s="86">
        <v>76839</v>
      </c>
      <c r="G39" s="86">
        <v>100230</v>
      </c>
      <c r="H39" s="87">
        <v>143703.78873319656</v>
      </c>
      <c r="I39" s="86">
        <v>114769.78873319656</v>
      </c>
      <c r="J39" s="88">
        <v>113889</v>
      </c>
      <c r="K39" s="86">
        <v>114419.59136225413</v>
      </c>
      <c r="L39" s="86">
        <v>118087.882</v>
      </c>
      <c r="M39" s="86">
        <v>126509.34174599999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233286</v>
      </c>
      <c r="F40" s="86">
        <v>327190</v>
      </c>
      <c r="G40" s="86">
        <v>511951</v>
      </c>
      <c r="H40" s="87">
        <v>432737</v>
      </c>
      <c r="I40" s="86">
        <v>555756</v>
      </c>
      <c r="J40" s="88">
        <v>559179</v>
      </c>
      <c r="K40" s="86">
        <v>380794</v>
      </c>
      <c r="L40" s="86">
        <v>362122</v>
      </c>
      <c r="M40" s="86">
        <v>510631.23499999999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165433</v>
      </c>
      <c r="F41" s="86">
        <v>208301</v>
      </c>
      <c r="G41" s="86">
        <v>240477</v>
      </c>
      <c r="H41" s="87">
        <v>277545</v>
      </c>
      <c r="I41" s="86">
        <v>280988</v>
      </c>
      <c r="J41" s="88">
        <v>239913</v>
      </c>
      <c r="K41" s="86">
        <v>352210</v>
      </c>
      <c r="L41" s="86">
        <v>479852.80200000003</v>
      </c>
      <c r="M41" s="86">
        <v>502443.729506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43312</v>
      </c>
      <c r="F42" s="86">
        <v>64025</v>
      </c>
      <c r="G42" s="86">
        <v>77432</v>
      </c>
      <c r="H42" s="87">
        <v>109999.87195038011</v>
      </c>
      <c r="I42" s="86">
        <v>94996.871950380111</v>
      </c>
      <c r="J42" s="88">
        <v>96929</v>
      </c>
      <c r="K42" s="86">
        <v>100280.33084776849</v>
      </c>
      <c r="L42" s="86">
        <v>130072.07800000001</v>
      </c>
      <c r="M42" s="86">
        <v>116847.88013399999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234197</v>
      </c>
      <c r="F43" s="86">
        <v>249720</v>
      </c>
      <c r="G43" s="86">
        <v>361418</v>
      </c>
      <c r="H43" s="87">
        <v>306733</v>
      </c>
      <c r="I43" s="86">
        <v>268326</v>
      </c>
      <c r="J43" s="88">
        <v>252581</v>
      </c>
      <c r="K43" s="86">
        <v>161849</v>
      </c>
      <c r="L43" s="86">
        <v>215484.65400000001</v>
      </c>
      <c r="M43" s="86">
        <v>147122.870662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112726</v>
      </c>
      <c r="F44" s="86">
        <v>115599</v>
      </c>
      <c r="G44" s="86">
        <v>257446</v>
      </c>
      <c r="H44" s="87">
        <v>102259.29044389527</v>
      </c>
      <c r="I44" s="86">
        <v>53138.290443895254</v>
      </c>
      <c r="J44" s="88">
        <v>59848</v>
      </c>
      <c r="K44" s="86">
        <v>65638.976559376824</v>
      </c>
      <c r="L44" s="86">
        <v>64855.792000000001</v>
      </c>
      <c r="M44" s="86">
        <v>91775.441976000002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13969</v>
      </c>
      <c r="F45" s="86">
        <v>14261</v>
      </c>
      <c r="G45" s="86">
        <v>6930</v>
      </c>
      <c r="H45" s="87">
        <v>16338.311683456015</v>
      </c>
      <c r="I45" s="86">
        <v>14217.311683456015</v>
      </c>
      <c r="J45" s="88">
        <v>12292</v>
      </c>
      <c r="K45" s="86">
        <v>7659.9372481459777</v>
      </c>
      <c r="L45" s="86">
        <v>8495.4740000000002</v>
      </c>
      <c r="M45" s="86">
        <v>9889.9581219999982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59</v>
      </c>
      <c r="H46" s="94">
        <v>0</v>
      </c>
      <c r="I46" s="93">
        <v>0</v>
      </c>
      <c r="J46" s="95">
        <v>629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3192</v>
      </c>
      <c r="F47" s="100">
        <f t="shared" ref="F47:M47" si="3">SUM(F48:F49)</f>
        <v>222</v>
      </c>
      <c r="G47" s="100">
        <f t="shared" si="3"/>
        <v>2943</v>
      </c>
      <c r="H47" s="101">
        <f t="shared" si="3"/>
        <v>0</v>
      </c>
      <c r="I47" s="100">
        <f t="shared" si="3"/>
        <v>0</v>
      </c>
      <c r="J47" s="102">
        <f t="shared" si="3"/>
        <v>365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3192</v>
      </c>
      <c r="F48" s="79">
        <v>222</v>
      </c>
      <c r="G48" s="79">
        <v>2835</v>
      </c>
      <c r="H48" s="80">
        <v>0</v>
      </c>
      <c r="I48" s="79">
        <v>0</v>
      </c>
      <c r="J48" s="81">
        <v>365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108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2055298</v>
      </c>
      <c r="F51" s="72">
        <f t="shared" ref="F51:M51" si="4">F52+F59+F62+F63+F64+F72+F73</f>
        <v>2814261</v>
      </c>
      <c r="G51" s="72">
        <f t="shared" si="4"/>
        <v>2927573</v>
      </c>
      <c r="H51" s="73">
        <f t="shared" si="4"/>
        <v>3033264</v>
      </c>
      <c r="I51" s="72">
        <f t="shared" si="4"/>
        <v>3102869</v>
      </c>
      <c r="J51" s="74">
        <f t="shared" si="4"/>
        <v>3108619</v>
      </c>
      <c r="K51" s="72">
        <f t="shared" si="4"/>
        <v>3724634</v>
      </c>
      <c r="L51" s="72">
        <f t="shared" si="4"/>
        <v>3863161</v>
      </c>
      <c r="M51" s="72">
        <f t="shared" si="4"/>
        <v>4060185.4539999999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17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100">
        <f>SUM(E57:E58)</f>
        <v>0</v>
      </c>
      <c r="F56" s="100">
        <f t="shared" ref="F56:M56" si="7">SUM(F57:F58)</f>
        <v>0</v>
      </c>
      <c r="G56" s="100">
        <f t="shared" si="7"/>
        <v>0</v>
      </c>
      <c r="H56" s="101">
        <f t="shared" si="7"/>
        <v>0</v>
      </c>
      <c r="I56" s="100">
        <f t="shared" si="7"/>
        <v>0</v>
      </c>
      <c r="J56" s="102">
        <f t="shared" si="7"/>
        <v>17</v>
      </c>
      <c r="K56" s="100">
        <f t="shared" si="7"/>
        <v>0</v>
      </c>
      <c r="L56" s="100">
        <f t="shared" si="7"/>
        <v>0</v>
      </c>
      <c r="M56" s="100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17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14413</v>
      </c>
      <c r="F59" s="100">
        <f t="shared" ref="F59:M59" si="8">SUM(F60:F61)</f>
        <v>18886</v>
      </c>
      <c r="G59" s="100">
        <f t="shared" si="8"/>
        <v>20151</v>
      </c>
      <c r="H59" s="101">
        <f t="shared" si="8"/>
        <v>21212</v>
      </c>
      <c r="I59" s="100">
        <f t="shared" si="8"/>
        <v>21213</v>
      </c>
      <c r="J59" s="102">
        <f t="shared" si="8"/>
        <v>21213</v>
      </c>
      <c r="K59" s="100">
        <f t="shared" si="8"/>
        <v>22252</v>
      </c>
      <c r="L59" s="100">
        <f t="shared" si="8"/>
        <v>23276</v>
      </c>
      <c r="M59" s="100">
        <f t="shared" si="8"/>
        <v>24510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14413</v>
      </c>
      <c r="F61" s="93">
        <v>18886</v>
      </c>
      <c r="G61" s="93">
        <v>20151</v>
      </c>
      <c r="H61" s="94">
        <v>21212</v>
      </c>
      <c r="I61" s="93">
        <v>21213</v>
      </c>
      <c r="J61" s="95">
        <v>21213</v>
      </c>
      <c r="K61" s="93">
        <v>22252</v>
      </c>
      <c r="L61" s="93">
        <v>23276</v>
      </c>
      <c r="M61" s="93">
        <v>24510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9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1937303</v>
      </c>
      <c r="F72" s="86">
        <v>2635637</v>
      </c>
      <c r="G72" s="86">
        <v>2686863</v>
      </c>
      <c r="H72" s="87">
        <v>2805827</v>
      </c>
      <c r="I72" s="86">
        <v>2875431</v>
      </c>
      <c r="J72" s="88">
        <v>2860757</v>
      </c>
      <c r="K72" s="86">
        <v>3420287</v>
      </c>
      <c r="L72" s="86">
        <v>3532511</v>
      </c>
      <c r="M72" s="86">
        <v>3712010.4539999999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103582</v>
      </c>
      <c r="F73" s="86">
        <f t="shared" ref="F73:M73" si="12">SUM(F74:F75)</f>
        <v>159738</v>
      </c>
      <c r="G73" s="86">
        <f t="shared" si="12"/>
        <v>220559</v>
      </c>
      <c r="H73" s="87">
        <f t="shared" si="12"/>
        <v>206225</v>
      </c>
      <c r="I73" s="86">
        <f t="shared" si="12"/>
        <v>206225</v>
      </c>
      <c r="J73" s="88">
        <f t="shared" si="12"/>
        <v>226632</v>
      </c>
      <c r="K73" s="86">
        <f t="shared" si="12"/>
        <v>282095</v>
      </c>
      <c r="L73" s="86">
        <f t="shared" si="12"/>
        <v>307374</v>
      </c>
      <c r="M73" s="86">
        <f t="shared" si="12"/>
        <v>323665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42534</v>
      </c>
      <c r="F74" s="79">
        <v>87394</v>
      </c>
      <c r="G74" s="79">
        <v>127131</v>
      </c>
      <c r="H74" s="80">
        <v>56225</v>
      </c>
      <c r="I74" s="79">
        <v>56225</v>
      </c>
      <c r="J74" s="81">
        <v>76632</v>
      </c>
      <c r="K74" s="79">
        <v>102095</v>
      </c>
      <c r="L74" s="79">
        <v>107552</v>
      </c>
      <c r="M74" s="79">
        <v>113252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61048</v>
      </c>
      <c r="F75" s="93">
        <v>72344</v>
      </c>
      <c r="G75" s="93">
        <v>93428</v>
      </c>
      <c r="H75" s="94">
        <v>150000</v>
      </c>
      <c r="I75" s="93">
        <v>150000</v>
      </c>
      <c r="J75" s="95">
        <v>150000</v>
      </c>
      <c r="K75" s="93">
        <v>180000</v>
      </c>
      <c r="L75" s="93">
        <v>199822</v>
      </c>
      <c r="M75" s="93">
        <v>210413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726580</v>
      </c>
      <c r="F77" s="72">
        <f t="shared" ref="F77:M77" si="13">F78+F81+F84+F85+F86+F87+F88</f>
        <v>1378981</v>
      </c>
      <c r="G77" s="72">
        <f t="shared" si="13"/>
        <v>1387443</v>
      </c>
      <c r="H77" s="73">
        <f t="shared" si="13"/>
        <v>1044353</v>
      </c>
      <c r="I77" s="72">
        <f t="shared" si="13"/>
        <v>1508333</v>
      </c>
      <c r="J77" s="74">
        <f t="shared" si="13"/>
        <v>1498868</v>
      </c>
      <c r="K77" s="72">
        <f t="shared" si="13"/>
        <v>1500968</v>
      </c>
      <c r="L77" s="72">
        <f t="shared" si="13"/>
        <v>1811035.9439999999</v>
      </c>
      <c r="M77" s="72">
        <f t="shared" si="13"/>
        <v>886187.94703200005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626064</v>
      </c>
      <c r="F78" s="100">
        <f t="shared" ref="F78:M78" si="14">SUM(F79:F80)</f>
        <v>1258561</v>
      </c>
      <c r="G78" s="100">
        <f t="shared" si="14"/>
        <v>1335442</v>
      </c>
      <c r="H78" s="101">
        <f t="shared" si="14"/>
        <v>930694</v>
      </c>
      <c r="I78" s="100">
        <f t="shared" si="14"/>
        <v>1423619</v>
      </c>
      <c r="J78" s="102">
        <f t="shared" si="14"/>
        <v>1430678</v>
      </c>
      <c r="K78" s="100">
        <f t="shared" si="14"/>
        <v>1440297</v>
      </c>
      <c r="L78" s="100">
        <f t="shared" si="14"/>
        <v>1742624</v>
      </c>
      <c r="M78" s="100">
        <f t="shared" si="14"/>
        <v>785488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626064</v>
      </c>
      <c r="F79" s="79">
        <v>1258561</v>
      </c>
      <c r="G79" s="79">
        <v>1335442</v>
      </c>
      <c r="H79" s="80">
        <v>930694</v>
      </c>
      <c r="I79" s="79">
        <v>1423619</v>
      </c>
      <c r="J79" s="81">
        <v>1430678</v>
      </c>
      <c r="K79" s="79">
        <v>1440297</v>
      </c>
      <c r="L79" s="79">
        <v>1742624</v>
      </c>
      <c r="M79" s="79">
        <v>785488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73595</v>
      </c>
      <c r="F81" s="86">
        <f t="shared" ref="F81:M81" si="15">SUM(F82:F83)</f>
        <v>118431</v>
      </c>
      <c r="G81" s="86">
        <f t="shared" si="15"/>
        <v>43174</v>
      </c>
      <c r="H81" s="87">
        <f t="shared" si="15"/>
        <v>83659</v>
      </c>
      <c r="I81" s="86">
        <f t="shared" si="15"/>
        <v>69279</v>
      </c>
      <c r="J81" s="88">
        <f t="shared" si="15"/>
        <v>54824</v>
      </c>
      <c r="K81" s="86">
        <f t="shared" si="15"/>
        <v>37611</v>
      </c>
      <c r="L81" s="86">
        <f t="shared" si="15"/>
        <v>42365.944000000003</v>
      </c>
      <c r="M81" s="86">
        <f t="shared" si="15"/>
        <v>44598.947032000004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73595</v>
      </c>
      <c r="F83" s="93">
        <v>118431</v>
      </c>
      <c r="G83" s="93">
        <v>43174</v>
      </c>
      <c r="H83" s="94">
        <v>83659</v>
      </c>
      <c r="I83" s="93">
        <v>69279</v>
      </c>
      <c r="J83" s="95">
        <v>54824</v>
      </c>
      <c r="K83" s="93">
        <v>37611</v>
      </c>
      <c r="L83" s="93">
        <v>42365.944000000003</v>
      </c>
      <c r="M83" s="93">
        <v>44598.947032000004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22446</v>
      </c>
      <c r="F87" s="86">
        <v>0</v>
      </c>
      <c r="G87" s="86">
        <v>6569</v>
      </c>
      <c r="H87" s="87">
        <v>27500</v>
      </c>
      <c r="I87" s="86">
        <v>12500</v>
      </c>
      <c r="J87" s="88">
        <v>12500</v>
      </c>
      <c r="K87" s="86">
        <v>22000</v>
      </c>
      <c r="L87" s="86">
        <v>25000</v>
      </c>
      <c r="M87" s="86">
        <v>55000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4475</v>
      </c>
      <c r="F88" s="86">
        <v>1989</v>
      </c>
      <c r="G88" s="86">
        <v>2258</v>
      </c>
      <c r="H88" s="87">
        <v>2500</v>
      </c>
      <c r="I88" s="86">
        <v>2935</v>
      </c>
      <c r="J88" s="88">
        <v>866</v>
      </c>
      <c r="K88" s="86">
        <v>1060</v>
      </c>
      <c r="L88" s="86">
        <v>1046</v>
      </c>
      <c r="M88" s="86">
        <v>1101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18763</v>
      </c>
      <c r="F90" s="72">
        <v>7416</v>
      </c>
      <c r="G90" s="72">
        <v>60192</v>
      </c>
      <c r="H90" s="73">
        <v>0</v>
      </c>
      <c r="I90" s="72">
        <v>0</v>
      </c>
      <c r="J90" s="74">
        <v>5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22250711</v>
      </c>
      <c r="F92" s="46">
        <f t="shared" ref="F92:M92" si="16">F4+F51+F77+F90</f>
        <v>26120029</v>
      </c>
      <c r="G92" s="46">
        <f t="shared" si="16"/>
        <v>28317035</v>
      </c>
      <c r="H92" s="47">
        <f t="shared" si="16"/>
        <v>29275840.793573692</v>
      </c>
      <c r="I92" s="46">
        <f t="shared" si="16"/>
        <v>30695256.793573692</v>
      </c>
      <c r="J92" s="48">
        <f t="shared" si="16"/>
        <v>31151220</v>
      </c>
      <c r="K92" s="46">
        <f t="shared" si="16"/>
        <v>32845228.750655264</v>
      </c>
      <c r="L92" s="46">
        <f t="shared" si="16"/>
        <v>36360639.329999998</v>
      </c>
      <c r="M92" s="46">
        <f t="shared" si="16"/>
        <v>37444016.393489994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 t="s">
        <v>30</v>
      </c>
      <c r="D101" s="142" t="s">
        <v>30</v>
      </c>
      <c r="N101" s="142" t="s">
        <v>30</v>
      </c>
      <c r="O101" s="142" t="s">
        <v>30</v>
      </c>
    </row>
    <row r="102" spans="3:15" s="14" customFormat="1" x14ac:dyDescent="0.25">
      <c r="C102" s="142" t="s">
        <v>30</v>
      </c>
      <c r="D102" s="142" t="s">
        <v>30</v>
      </c>
      <c r="N102" s="142" t="s">
        <v>30</v>
      </c>
      <c r="O102" s="142" t="s">
        <v>30</v>
      </c>
    </row>
    <row r="103" spans="3:15" s="14" customFormat="1" x14ac:dyDescent="0.25">
      <c r="C103" s="142" t="s">
        <v>30</v>
      </c>
      <c r="D103" s="142" t="s">
        <v>30</v>
      </c>
      <c r="N103" s="142" t="s">
        <v>30</v>
      </c>
      <c r="O103" s="142" t="s">
        <v>30</v>
      </c>
    </row>
    <row r="104" spans="3:15" s="14" customFormat="1" x14ac:dyDescent="0.25">
      <c r="C104" s="142" t="s">
        <v>30</v>
      </c>
      <c r="D104" s="142" t="s">
        <v>30</v>
      </c>
      <c r="N104" s="142" t="s">
        <v>30</v>
      </c>
      <c r="O104" s="142" t="s">
        <v>30</v>
      </c>
    </row>
    <row r="105" spans="3:15" s="14" customFormat="1" x14ac:dyDescent="0.25">
      <c r="C105" s="142" t="s">
        <v>30</v>
      </c>
      <c r="D105" s="142" t="s">
        <v>30</v>
      </c>
      <c r="N105" s="142" t="s">
        <v>30</v>
      </c>
      <c r="O105" s="142" t="s">
        <v>30</v>
      </c>
    </row>
    <row r="106" spans="3:15" s="14" customFormat="1" x14ac:dyDescent="0.25">
      <c r="C106" s="142" t="s">
        <v>30</v>
      </c>
      <c r="D106" s="142" t="s">
        <v>30</v>
      </c>
      <c r="N106" s="142" t="s">
        <v>30</v>
      </c>
      <c r="O106" s="142" t="s">
        <v>30</v>
      </c>
    </row>
    <row r="107" spans="3:15" s="14" customFormat="1" x14ac:dyDescent="0.25">
      <c r="C107" s="142" t="s">
        <v>30</v>
      </c>
      <c r="D107" s="142" t="s">
        <v>30</v>
      </c>
      <c r="N107" s="142" t="s">
        <v>30</v>
      </c>
      <c r="O107" s="142" t="s">
        <v>30</v>
      </c>
    </row>
    <row r="108" spans="3:15" s="14" customFormat="1" x14ac:dyDescent="0.25">
      <c r="C108" s="142" t="s">
        <v>30</v>
      </c>
      <c r="D108" s="142" t="s">
        <v>30</v>
      </c>
      <c r="N108" s="142" t="s">
        <v>30</v>
      </c>
      <c r="O108" s="142" t="s">
        <v>30</v>
      </c>
    </row>
    <row r="109" spans="3:15" s="14" customFormat="1" x14ac:dyDescent="0.25">
      <c r="C109" s="142" t="s">
        <v>30</v>
      </c>
      <c r="D109" s="142" t="s">
        <v>30</v>
      </c>
      <c r="N109" s="142" t="s">
        <v>30</v>
      </c>
      <c r="O109" s="142" t="s">
        <v>30</v>
      </c>
    </row>
    <row r="110" spans="3:15" s="14" customFormat="1" x14ac:dyDescent="0.25">
      <c r="C110" s="142" t="s">
        <v>30</v>
      </c>
      <c r="D110" s="142" t="s">
        <v>30</v>
      </c>
      <c r="N110" s="142" t="s">
        <v>30</v>
      </c>
      <c r="O110" s="142" t="s">
        <v>30</v>
      </c>
    </row>
    <row r="111" spans="3:15" s="14" customFormat="1" x14ac:dyDescent="0.25">
      <c r="C111" s="142" t="s">
        <v>30</v>
      </c>
      <c r="D111" s="142" t="s">
        <v>30</v>
      </c>
      <c r="N111" s="142" t="s">
        <v>30</v>
      </c>
      <c r="O111" s="142" t="s">
        <v>30</v>
      </c>
    </row>
    <row r="112" spans="3:15" s="14" customFormat="1" x14ac:dyDescent="0.25">
      <c r="C112" s="142" t="s">
        <v>30</v>
      </c>
      <c r="D112" s="142" t="s">
        <v>30</v>
      </c>
      <c r="N112" s="142" t="s">
        <v>30</v>
      </c>
      <c r="O112" s="142" t="s">
        <v>30</v>
      </c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41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203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128</v>
      </c>
      <c r="F3" s="17" t="s">
        <v>127</v>
      </c>
      <c r="G3" s="17" t="s">
        <v>126</v>
      </c>
      <c r="H3" s="173" t="s">
        <v>125</v>
      </c>
      <c r="I3" s="174"/>
      <c r="J3" s="175"/>
      <c r="K3" s="17" t="s">
        <v>124</v>
      </c>
      <c r="L3" s="17" t="s">
        <v>123</v>
      </c>
      <c r="M3" s="17" t="s">
        <v>122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1757824</v>
      </c>
      <c r="F4" s="72">
        <f t="shared" ref="F4:M4" si="0">F5+F8+F47</f>
        <v>2045570</v>
      </c>
      <c r="G4" s="72">
        <f t="shared" si="0"/>
        <v>2383120</v>
      </c>
      <c r="H4" s="73">
        <f t="shared" si="0"/>
        <v>2399985</v>
      </c>
      <c r="I4" s="72">
        <f t="shared" si="0"/>
        <v>2398033</v>
      </c>
      <c r="J4" s="74">
        <f t="shared" si="0"/>
        <v>2397933</v>
      </c>
      <c r="K4" s="72">
        <f t="shared" si="0"/>
        <v>2490640</v>
      </c>
      <c r="L4" s="72">
        <f t="shared" si="0"/>
        <v>2580568</v>
      </c>
      <c r="M4" s="72">
        <f t="shared" si="0"/>
        <v>2714124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1317323</v>
      </c>
      <c r="F5" s="100">
        <f t="shared" ref="F5:M5" si="1">SUM(F6:F7)</f>
        <v>1635981</v>
      </c>
      <c r="G5" s="100">
        <f t="shared" si="1"/>
        <v>1888264</v>
      </c>
      <c r="H5" s="101">
        <f t="shared" si="1"/>
        <v>1962478</v>
      </c>
      <c r="I5" s="100">
        <f t="shared" si="1"/>
        <v>1962478</v>
      </c>
      <c r="J5" s="102">
        <f t="shared" si="1"/>
        <v>1962478</v>
      </c>
      <c r="K5" s="100">
        <f t="shared" si="1"/>
        <v>2043237</v>
      </c>
      <c r="L5" s="100">
        <f t="shared" si="1"/>
        <v>2112586</v>
      </c>
      <c r="M5" s="100">
        <f t="shared" si="1"/>
        <v>2221337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1128641</v>
      </c>
      <c r="F6" s="79">
        <v>1398583</v>
      </c>
      <c r="G6" s="79">
        <v>1603674</v>
      </c>
      <c r="H6" s="80">
        <v>1684985</v>
      </c>
      <c r="I6" s="79">
        <v>1684985</v>
      </c>
      <c r="J6" s="81">
        <v>1668938</v>
      </c>
      <c r="K6" s="79">
        <v>1748840</v>
      </c>
      <c r="L6" s="79">
        <v>1805085</v>
      </c>
      <c r="M6" s="79">
        <v>1897957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188682</v>
      </c>
      <c r="F7" s="93">
        <v>237398</v>
      </c>
      <c r="G7" s="93">
        <v>284590</v>
      </c>
      <c r="H7" s="94">
        <v>277493</v>
      </c>
      <c r="I7" s="93">
        <v>277493</v>
      </c>
      <c r="J7" s="95">
        <v>293540</v>
      </c>
      <c r="K7" s="93">
        <v>294397</v>
      </c>
      <c r="L7" s="93">
        <v>307501</v>
      </c>
      <c r="M7" s="93">
        <v>323380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440473</v>
      </c>
      <c r="F8" s="100">
        <f t="shared" ref="F8:M8" si="2">SUM(F9:F46)</f>
        <v>409577</v>
      </c>
      <c r="G8" s="100">
        <f t="shared" si="2"/>
        <v>492118</v>
      </c>
      <c r="H8" s="101">
        <f t="shared" si="2"/>
        <v>437507</v>
      </c>
      <c r="I8" s="100">
        <f t="shared" si="2"/>
        <v>435555</v>
      </c>
      <c r="J8" s="102">
        <f t="shared" si="2"/>
        <v>435155</v>
      </c>
      <c r="K8" s="100">
        <f t="shared" si="2"/>
        <v>447403</v>
      </c>
      <c r="L8" s="100">
        <f t="shared" si="2"/>
        <v>467982</v>
      </c>
      <c r="M8" s="100">
        <f t="shared" si="2"/>
        <v>492787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924</v>
      </c>
      <c r="F9" s="79">
        <v>1425</v>
      </c>
      <c r="G9" s="79">
        <v>1567</v>
      </c>
      <c r="H9" s="80">
        <v>355</v>
      </c>
      <c r="I9" s="79">
        <v>359</v>
      </c>
      <c r="J9" s="81">
        <v>1355</v>
      </c>
      <c r="K9" s="79">
        <v>264</v>
      </c>
      <c r="L9" s="79">
        <v>276</v>
      </c>
      <c r="M9" s="79">
        <v>290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12112</v>
      </c>
      <c r="F10" s="86">
        <v>5196</v>
      </c>
      <c r="G10" s="86">
        <v>4956</v>
      </c>
      <c r="H10" s="87">
        <v>7343</v>
      </c>
      <c r="I10" s="86">
        <v>9368</v>
      </c>
      <c r="J10" s="88">
        <v>8236</v>
      </c>
      <c r="K10" s="86">
        <v>5299</v>
      </c>
      <c r="L10" s="86">
        <v>5542</v>
      </c>
      <c r="M10" s="86">
        <v>5836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5713</v>
      </c>
      <c r="F11" s="86">
        <v>3270</v>
      </c>
      <c r="G11" s="86">
        <v>1553</v>
      </c>
      <c r="H11" s="87">
        <v>5173</v>
      </c>
      <c r="I11" s="86">
        <v>1785</v>
      </c>
      <c r="J11" s="88">
        <v>1199</v>
      </c>
      <c r="K11" s="86">
        <v>1708</v>
      </c>
      <c r="L11" s="86">
        <v>1786</v>
      </c>
      <c r="M11" s="86">
        <v>1880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10718</v>
      </c>
      <c r="F12" s="86">
        <v>8002</v>
      </c>
      <c r="G12" s="86">
        <v>11337</v>
      </c>
      <c r="H12" s="87">
        <v>18732</v>
      </c>
      <c r="I12" s="86">
        <v>17725</v>
      </c>
      <c r="J12" s="88">
        <v>17725</v>
      </c>
      <c r="K12" s="86">
        <v>20182</v>
      </c>
      <c r="L12" s="86">
        <v>21110</v>
      </c>
      <c r="M12" s="86">
        <v>22229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2403</v>
      </c>
      <c r="F13" s="86">
        <v>2306</v>
      </c>
      <c r="G13" s="86">
        <v>1224</v>
      </c>
      <c r="H13" s="87">
        <v>0</v>
      </c>
      <c r="I13" s="86">
        <v>11005</v>
      </c>
      <c r="J13" s="88">
        <v>52</v>
      </c>
      <c r="K13" s="86">
        <v>7700</v>
      </c>
      <c r="L13" s="86">
        <v>8054</v>
      </c>
      <c r="M13" s="86">
        <v>8480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1433</v>
      </c>
      <c r="F14" s="86">
        <v>1480</v>
      </c>
      <c r="G14" s="86">
        <v>981</v>
      </c>
      <c r="H14" s="87">
        <v>508</v>
      </c>
      <c r="I14" s="86">
        <v>786</v>
      </c>
      <c r="J14" s="88">
        <v>654</v>
      </c>
      <c r="K14" s="86">
        <v>1858</v>
      </c>
      <c r="L14" s="86">
        <v>1944</v>
      </c>
      <c r="M14" s="86">
        <v>2045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24983</v>
      </c>
      <c r="F15" s="86">
        <v>43149</v>
      </c>
      <c r="G15" s="86">
        <v>43565</v>
      </c>
      <c r="H15" s="87">
        <v>14937</v>
      </c>
      <c r="I15" s="86">
        <v>15854</v>
      </c>
      <c r="J15" s="88">
        <v>23655</v>
      </c>
      <c r="K15" s="86">
        <v>15502</v>
      </c>
      <c r="L15" s="86">
        <v>16216</v>
      </c>
      <c r="M15" s="86">
        <v>17076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31907</v>
      </c>
      <c r="F16" s="86">
        <v>36410</v>
      </c>
      <c r="G16" s="86">
        <v>61608</v>
      </c>
      <c r="H16" s="87">
        <v>58931</v>
      </c>
      <c r="I16" s="86">
        <v>62301</v>
      </c>
      <c r="J16" s="88">
        <v>51851</v>
      </c>
      <c r="K16" s="86">
        <v>50361</v>
      </c>
      <c r="L16" s="86">
        <v>52677</v>
      </c>
      <c r="M16" s="86">
        <v>55469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15557</v>
      </c>
      <c r="F17" s="86">
        <v>13665</v>
      </c>
      <c r="G17" s="86">
        <v>12161</v>
      </c>
      <c r="H17" s="87">
        <v>18199</v>
      </c>
      <c r="I17" s="86">
        <v>18189</v>
      </c>
      <c r="J17" s="88">
        <v>18189</v>
      </c>
      <c r="K17" s="86">
        <v>29855</v>
      </c>
      <c r="L17" s="86">
        <v>31228</v>
      </c>
      <c r="M17" s="86">
        <v>32899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281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12229</v>
      </c>
      <c r="F21" s="86">
        <v>16561</v>
      </c>
      <c r="G21" s="86">
        <v>26675</v>
      </c>
      <c r="H21" s="87">
        <v>9802</v>
      </c>
      <c r="I21" s="86">
        <v>9802</v>
      </c>
      <c r="J21" s="88">
        <v>57658</v>
      </c>
      <c r="K21" s="86">
        <v>10170</v>
      </c>
      <c r="L21" s="86">
        <v>10638</v>
      </c>
      <c r="M21" s="86">
        <v>18716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1927</v>
      </c>
      <c r="F22" s="86">
        <v>1359</v>
      </c>
      <c r="G22" s="86">
        <v>1243</v>
      </c>
      <c r="H22" s="87">
        <v>2475</v>
      </c>
      <c r="I22" s="86">
        <v>2401</v>
      </c>
      <c r="J22" s="88">
        <v>939</v>
      </c>
      <c r="K22" s="86">
        <v>3118</v>
      </c>
      <c r="L22" s="86">
        <v>3262</v>
      </c>
      <c r="M22" s="86">
        <v>3419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88559</v>
      </c>
      <c r="F23" s="86">
        <v>83633</v>
      </c>
      <c r="G23" s="86">
        <v>90125</v>
      </c>
      <c r="H23" s="87">
        <v>71831</v>
      </c>
      <c r="I23" s="86">
        <v>76019</v>
      </c>
      <c r="J23" s="88">
        <v>58932</v>
      </c>
      <c r="K23" s="86">
        <v>95659</v>
      </c>
      <c r="L23" s="86">
        <v>100060</v>
      </c>
      <c r="M23" s="86">
        <v>105364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1</v>
      </c>
      <c r="G24" s="86">
        <v>0</v>
      </c>
      <c r="H24" s="87">
        <v>3</v>
      </c>
      <c r="I24" s="86">
        <v>53</v>
      </c>
      <c r="J24" s="88">
        <v>53</v>
      </c>
      <c r="K24" s="86">
        <v>93</v>
      </c>
      <c r="L24" s="86">
        <v>97</v>
      </c>
      <c r="M24" s="86">
        <v>102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32694</v>
      </c>
      <c r="F25" s="86">
        <v>30059</v>
      </c>
      <c r="G25" s="86">
        <v>37678</v>
      </c>
      <c r="H25" s="87">
        <v>0</v>
      </c>
      <c r="I25" s="86">
        <v>12756</v>
      </c>
      <c r="J25" s="88">
        <v>252</v>
      </c>
      <c r="K25" s="86">
        <v>16925</v>
      </c>
      <c r="L25" s="86">
        <v>18080</v>
      </c>
      <c r="M25" s="86">
        <v>19039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1</v>
      </c>
      <c r="K27" s="86">
        <v>2</v>
      </c>
      <c r="L27" s="86">
        <v>2</v>
      </c>
      <c r="M27" s="86">
        <v>2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27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174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467</v>
      </c>
      <c r="F31" s="86">
        <v>620</v>
      </c>
      <c r="G31" s="86">
        <v>587</v>
      </c>
      <c r="H31" s="87">
        <v>655</v>
      </c>
      <c r="I31" s="86">
        <v>277</v>
      </c>
      <c r="J31" s="88">
        <v>57</v>
      </c>
      <c r="K31" s="86">
        <v>2520</v>
      </c>
      <c r="L31" s="86">
        <v>2636</v>
      </c>
      <c r="M31" s="86">
        <v>2775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742</v>
      </c>
      <c r="F32" s="86">
        <v>581</v>
      </c>
      <c r="G32" s="86">
        <v>280</v>
      </c>
      <c r="H32" s="87">
        <v>217</v>
      </c>
      <c r="I32" s="86">
        <v>136</v>
      </c>
      <c r="J32" s="88">
        <v>136</v>
      </c>
      <c r="K32" s="86">
        <v>57</v>
      </c>
      <c r="L32" s="86">
        <v>59</v>
      </c>
      <c r="M32" s="86">
        <v>62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5</v>
      </c>
      <c r="G33" s="86">
        <v>2</v>
      </c>
      <c r="H33" s="87">
        <v>0</v>
      </c>
      <c r="I33" s="86">
        <v>7</v>
      </c>
      <c r="J33" s="88">
        <v>7</v>
      </c>
      <c r="K33" s="86">
        <v>3</v>
      </c>
      <c r="L33" s="86">
        <v>3</v>
      </c>
      <c r="M33" s="86">
        <v>3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21798</v>
      </c>
      <c r="F37" s="86">
        <v>3730</v>
      </c>
      <c r="G37" s="86">
        <v>2538</v>
      </c>
      <c r="H37" s="87">
        <v>501</v>
      </c>
      <c r="I37" s="86">
        <v>5903</v>
      </c>
      <c r="J37" s="88">
        <v>1780</v>
      </c>
      <c r="K37" s="86">
        <v>5632</v>
      </c>
      <c r="L37" s="86">
        <v>5892</v>
      </c>
      <c r="M37" s="86">
        <v>6205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9615</v>
      </c>
      <c r="F38" s="86">
        <v>12662</v>
      </c>
      <c r="G38" s="86">
        <v>10522</v>
      </c>
      <c r="H38" s="87">
        <v>11403</v>
      </c>
      <c r="I38" s="86">
        <v>10697</v>
      </c>
      <c r="J38" s="88">
        <v>6680</v>
      </c>
      <c r="K38" s="86">
        <v>8996</v>
      </c>
      <c r="L38" s="86">
        <v>9410</v>
      </c>
      <c r="M38" s="86">
        <v>9909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74370</v>
      </c>
      <c r="F39" s="86">
        <v>57709</v>
      </c>
      <c r="G39" s="86">
        <v>95387</v>
      </c>
      <c r="H39" s="87">
        <v>111439</v>
      </c>
      <c r="I39" s="86">
        <v>107419</v>
      </c>
      <c r="J39" s="88">
        <v>107304</v>
      </c>
      <c r="K39" s="86">
        <v>109053</v>
      </c>
      <c r="L39" s="86">
        <v>114069</v>
      </c>
      <c r="M39" s="86">
        <v>120115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39897</v>
      </c>
      <c r="F40" s="86">
        <v>15643</v>
      </c>
      <c r="G40" s="86">
        <v>34397</v>
      </c>
      <c r="H40" s="87">
        <v>41603</v>
      </c>
      <c r="I40" s="86">
        <v>23234</v>
      </c>
      <c r="J40" s="88">
        <v>24911</v>
      </c>
      <c r="K40" s="86">
        <v>18164</v>
      </c>
      <c r="L40" s="86">
        <v>19000</v>
      </c>
      <c r="M40" s="86">
        <v>20007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57</v>
      </c>
      <c r="F41" s="86">
        <v>162</v>
      </c>
      <c r="G41" s="86">
        <v>429</v>
      </c>
      <c r="H41" s="87">
        <v>0</v>
      </c>
      <c r="I41" s="86">
        <v>45</v>
      </c>
      <c r="J41" s="88">
        <v>45</v>
      </c>
      <c r="K41" s="86">
        <v>160</v>
      </c>
      <c r="L41" s="86">
        <v>167</v>
      </c>
      <c r="M41" s="86">
        <v>176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18668</v>
      </c>
      <c r="F42" s="86">
        <v>22941</v>
      </c>
      <c r="G42" s="86">
        <v>29410</v>
      </c>
      <c r="H42" s="87">
        <v>38794</v>
      </c>
      <c r="I42" s="86">
        <v>33087</v>
      </c>
      <c r="J42" s="88">
        <v>35641</v>
      </c>
      <c r="K42" s="86">
        <v>21813</v>
      </c>
      <c r="L42" s="86">
        <v>22440</v>
      </c>
      <c r="M42" s="86">
        <v>15733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16496</v>
      </c>
      <c r="F43" s="86">
        <v>17812</v>
      </c>
      <c r="G43" s="86">
        <v>13996</v>
      </c>
      <c r="H43" s="87">
        <v>16693</v>
      </c>
      <c r="I43" s="86">
        <v>6018</v>
      </c>
      <c r="J43" s="88">
        <v>4116</v>
      </c>
      <c r="K43" s="86">
        <v>9334</v>
      </c>
      <c r="L43" s="86">
        <v>9763</v>
      </c>
      <c r="M43" s="86">
        <v>10666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11575</v>
      </c>
      <c r="F44" s="86">
        <v>26687</v>
      </c>
      <c r="G44" s="86">
        <v>8941</v>
      </c>
      <c r="H44" s="87">
        <v>5637</v>
      </c>
      <c r="I44" s="86">
        <v>8727</v>
      </c>
      <c r="J44" s="88">
        <v>12097</v>
      </c>
      <c r="K44" s="86">
        <v>11075</v>
      </c>
      <c r="L44" s="86">
        <v>11584</v>
      </c>
      <c r="M44" s="86">
        <v>12198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5629</v>
      </c>
      <c r="F45" s="86">
        <v>4228</v>
      </c>
      <c r="G45" s="86">
        <v>956</v>
      </c>
      <c r="H45" s="87">
        <v>2276</v>
      </c>
      <c r="I45" s="86">
        <v>1602</v>
      </c>
      <c r="J45" s="88">
        <v>1429</v>
      </c>
      <c r="K45" s="86">
        <v>1900</v>
      </c>
      <c r="L45" s="86">
        <v>1987</v>
      </c>
      <c r="M45" s="86">
        <v>2092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28</v>
      </c>
      <c r="F47" s="100">
        <f t="shared" ref="F47:M47" si="3">SUM(F48:F49)</f>
        <v>12</v>
      </c>
      <c r="G47" s="100">
        <f t="shared" si="3"/>
        <v>2738</v>
      </c>
      <c r="H47" s="101">
        <f t="shared" si="3"/>
        <v>0</v>
      </c>
      <c r="I47" s="100">
        <f t="shared" si="3"/>
        <v>0</v>
      </c>
      <c r="J47" s="102">
        <f t="shared" si="3"/>
        <v>300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28</v>
      </c>
      <c r="F48" s="79">
        <v>12</v>
      </c>
      <c r="G48" s="79">
        <v>2738</v>
      </c>
      <c r="H48" s="80">
        <v>0</v>
      </c>
      <c r="I48" s="79">
        <v>0</v>
      </c>
      <c r="J48" s="81">
        <v>300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5241</v>
      </c>
      <c r="F51" s="72">
        <f t="shared" ref="F51:M51" si="4">F52+F59+F62+F63+F64+F72+F73</f>
        <v>11338</v>
      </c>
      <c r="G51" s="72">
        <f t="shared" si="4"/>
        <v>10850</v>
      </c>
      <c r="H51" s="73">
        <f t="shared" si="4"/>
        <v>5258</v>
      </c>
      <c r="I51" s="72">
        <f t="shared" si="4"/>
        <v>5259</v>
      </c>
      <c r="J51" s="74">
        <f t="shared" si="4"/>
        <v>7629</v>
      </c>
      <c r="K51" s="72">
        <f t="shared" si="4"/>
        <v>4767</v>
      </c>
      <c r="L51" s="72">
        <f t="shared" si="4"/>
        <v>4987</v>
      </c>
      <c r="M51" s="72">
        <f t="shared" si="4"/>
        <v>5251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17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17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17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7</v>
      </c>
      <c r="H59" s="101">
        <f t="shared" si="8"/>
        <v>0</v>
      </c>
      <c r="I59" s="100">
        <f t="shared" si="8"/>
        <v>1</v>
      </c>
      <c r="J59" s="102">
        <f t="shared" si="8"/>
        <v>1</v>
      </c>
      <c r="K59" s="100">
        <f t="shared" si="8"/>
        <v>1</v>
      </c>
      <c r="L59" s="100">
        <f t="shared" si="8"/>
        <v>1</v>
      </c>
      <c r="M59" s="100">
        <f t="shared" si="8"/>
        <v>1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7</v>
      </c>
      <c r="H61" s="94">
        <v>0</v>
      </c>
      <c r="I61" s="93">
        <v>1</v>
      </c>
      <c r="J61" s="95">
        <v>1</v>
      </c>
      <c r="K61" s="93">
        <v>1</v>
      </c>
      <c r="L61" s="93">
        <v>1</v>
      </c>
      <c r="M61" s="93">
        <v>1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0</v>
      </c>
      <c r="F72" s="86">
        <v>0</v>
      </c>
      <c r="G72" s="86">
        <v>717</v>
      </c>
      <c r="H72" s="87">
        <v>0</v>
      </c>
      <c r="I72" s="86">
        <v>0</v>
      </c>
      <c r="J72" s="88">
        <v>0</v>
      </c>
      <c r="K72" s="86">
        <v>0</v>
      </c>
      <c r="L72" s="86">
        <v>0</v>
      </c>
      <c r="M72" s="86">
        <v>0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5241</v>
      </c>
      <c r="F73" s="86">
        <f t="shared" ref="F73:M73" si="12">SUM(F74:F75)</f>
        <v>11338</v>
      </c>
      <c r="G73" s="86">
        <f t="shared" si="12"/>
        <v>10126</v>
      </c>
      <c r="H73" s="87">
        <f t="shared" si="12"/>
        <v>5258</v>
      </c>
      <c r="I73" s="86">
        <f t="shared" si="12"/>
        <v>5258</v>
      </c>
      <c r="J73" s="88">
        <f t="shared" si="12"/>
        <v>7611</v>
      </c>
      <c r="K73" s="86">
        <f t="shared" si="12"/>
        <v>4766</v>
      </c>
      <c r="L73" s="86">
        <f t="shared" si="12"/>
        <v>4986</v>
      </c>
      <c r="M73" s="86">
        <f t="shared" si="12"/>
        <v>5250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5241</v>
      </c>
      <c r="F74" s="79">
        <v>11338</v>
      </c>
      <c r="G74" s="79">
        <v>10126</v>
      </c>
      <c r="H74" s="80">
        <v>5258</v>
      </c>
      <c r="I74" s="79">
        <v>5258</v>
      </c>
      <c r="J74" s="81">
        <v>7611</v>
      </c>
      <c r="K74" s="79">
        <v>4766</v>
      </c>
      <c r="L74" s="79">
        <v>4986</v>
      </c>
      <c r="M74" s="79">
        <v>5250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9417</v>
      </c>
      <c r="F77" s="72">
        <f t="shared" ref="F77:M77" si="13">F78+F81+F84+F85+F86+F87+F88</f>
        <v>74607</v>
      </c>
      <c r="G77" s="72">
        <f t="shared" si="13"/>
        <v>20392</v>
      </c>
      <c r="H77" s="73">
        <f t="shared" si="13"/>
        <v>17736</v>
      </c>
      <c r="I77" s="72">
        <f t="shared" si="13"/>
        <v>19687</v>
      </c>
      <c r="J77" s="74">
        <f t="shared" si="13"/>
        <v>17412</v>
      </c>
      <c r="K77" s="72">
        <f t="shared" si="13"/>
        <v>21512</v>
      </c>
      <c r="L77" s="72">
        <f t="shared" si="13"/>
        <v>22500</v>
      </c>
      <c r="M77" s="72">
        <f t="shared" si="13"/>
        <v>23691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9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9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5058</v>
      </c>
      <c r="F81" s="86">
        <f t="shared" ref="F81:M81" si="15">SUM(F82:F83)</f>
        <v>72618</v>
      </c>
      <c r="G81" s="86">
        <f t="shared" si="15"/>
        <v>18098</v>
      </c>
      <c r="H81" s="87">
        <f t="shared" si="15"/>
        <v>15236</v>
      </c>
      <c r="I81" s="86">
        <f t="shared" si="15"/>
        <v>16760</v>
      </c>
      <c r="J81" s="88">
        <f t="shared" si="15"/>
        <v>16554</v>
      </c>
      <c r="K81" s="86">
        <f t="shared" si="15"/>
        <v>20512</v>
      </c>
      <c r="L81" s="86">
        <f t="shared" si="15"/>
        <v>21454</v>
      </c>
      <c r="M81" s="86">
        <f t="shared" si="15"/>
        <v>22590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5058</v>
      </c>
      <c r="F83" s="93">
        <v>72618</v>
      </c>
      <c r="G83" s="93">
        <v>18098</v>
      </c>
      <c r="H83" s="94">
        <v>15236</v>
      </c>
      <c r="I83" s="93">
        <v>16760</v>
      </c>
      <c r="J83" s="95">
        <v>16554</v>
      </c>
      <c r="K83" s="93">
        <v>20512</v>
      </c>
      <c r="L83" s="93">
        <v>21454</v>
      </c>
      <c r="M83" s="93">
        <v>22590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27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4359</v>
      </c>
      <c r="F88" s="86">
        <v>1989</v>
      </c>
      <c r="G88" s="86">
        <v>2258</v>
      </c>
      <c r="H88" s="87">
        <v>2500</v>
      </c>
      <c r="I88" s="86">
        <v>2927</v>
      </c>
      <c r="J88" s="88">
        <v>858</v>
      </c>
      <c r="K88" s="86">
        <v>1000</v>
      </c>
      <c r="L88" s="86">
        <v>1046</v>
      </c>
      <c r="M88" s="86">
        <v>1101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18763</v>
      </c>
      <c r="F90" s="72">
        <v>7416</v>
      </c>
      <c r="G90" s="72">
        <v>60192</v>
      </c>
      <c r="H90" s="73">
        <v>0</v>
      </c>
      <c r="I90" s="72">
        <v>0</v>
      </c>
      <c r="J90" s="74">
        <v>5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1791245</v>
      </c>
      <c r="F92" s="46">
        <f t="shared" ref="F92:M92" si="16">F4+F51+F77+F90</f>
        <v>2138931</v>
      </c>
      <c r="G92" s="46">
        <f t="shared" si="16"/>
        <v>2474554</v>
      </c>
      <c r="H92" s="47">
        <f t="shared" si="16"/>
        <v>2422979</v>
      </c>
      <c r="I92" s="46">
        <f t="shared" si="16"/>
        <v>2422979</v>
      </c>
      <c r="J92" s="48">
        <f t="shared" si="16"/>
        <v>2422979</v>
      </c>
      <c r="K92" s="46">
        <f t="shared" si="16"/>
        <v>2516919</v>
      </c>
      <c r="L92" s="46">
        <f t="shared" si="16"/>
        <v>2608055</v>
      </c>
      <c r="M92" s="46">
        <f t="shared" si="16"/>
        <v>2743066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 t="s">
        <v>30</v>
      </c>
      <c r="D108" s="142" t="s">
        <v>30</v>
      </c>
      <c r="N108" s="142" t="s">
        <v>30</v>
      </c>
      <c r="O108" s="142" t="s">
        <v>30</v>
      </c>
    </row>
    <row r="109" spans="3:15" s="14" customFormat="1" x14ac:dyDescent="0.25">
      <c r="C109" s="142" t="s">
        <v>30</v>
      </c>
      <c r="D109" s="142" t="s">
        <v>30</v>
      </c>
      <c r="N109" s="142" t="s">
        <v>30</v>
      </c>
      <c r="O109" s="142" t="s">
        <v>30</v>
      </c>
    </row>
    <row r="110" spans="3:15" s="14" customFormat="1" x14ac:dyDescent="0.25">
      <c r="C110" s="142" t="s">
        <v>30</v>
      </c>
      <c r="D110" s="142" t="s">
        <v>30</v>
      </c>
      <c r="N110" s="142" t="s">
        <v>30</v>
      </c>
      <c r="O110" s="142" t="s">
        <v>30</v>
      </c>
    </row>
    <row r="111" spans="3:15" s="14" customFormat="1" x14ac:dyDescent="0.25">
      <c r="C111" s="142" t="s">
        <v>30</v>
      </c>
      <c r="D111" s="142" t="s">
        <v>30</v>
      </c>
      <c r="N111" s="142" t="s">
        <v>30</v>
      </c>
      <c r="O111" s="142" t="s">
        <v>30</v>
      </c>
    </row>
    <row r="112" spans="3:15" s="14" customFormat="1" x14ac:dyDescent="0.25">
      <c r="C112" s="142" t="s">
        <v>30</v>
      </c>
      <c r="D112" s="142" t="s">
        <v>30</v>
      </c>
      <c r="N112" s="142" t="s">
        <v>30</v>
      </c>
      <c r="O112" s="142" t="s">
        <v>30</v>
      </c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204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128</v>
      </c>
      <c r="F3" s="17" t="s">
        <v>127</v>
      </c>
      <c r="G3" s="17" t="s">
        <v>126</v>
      </c>
      <c r="H3" s="173" t="s">
        <v>125</v>
      </c>
      <c r="I3" s="174"/>
      <c r="J3" s="175"/>
      <c r="K3" s="17" t="s">
        <v>124</v>
      </c>
      <c r="L3" s="17" t="s">
        <v>123</v>
      </c>
      <c r="M3" s="17" t="s">
        <v>122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15242100</v>
      </c>
      <c r="F4" s="72">
        <f t="shared" ref="F4:M4" si="0">F5+F8+F47</f>
        <v>16776124</v>
      </c>
      <c r="G4" s="72">
        <f t="shared" si="0"/>
        <v>18147150</v>
      </c>
      <c r="H4" s="73">
        <f t="shared" si="0"/>
        <v>18729351</v>
      </c>
      <c r="I4" s="72">
        <f t="shared" si="0"/>
        <v>19286803</v>
      </c>
      <c r="J4" s="74">
        <f t="shared" si="0"/>
        <v>19749480</v>
      </c>
      <c r="K4" s="72">
        <f t="shared" si="0"/>
        <v>20924299</v>
      </c>
      <c r="L4" s="72">
        <f t="shared" si="0"/>
        <v>23490708.396000002</v>
      </c>
      <c r="M4" s="72">
        <f t="shared" si="0"/>
        <v>24830005.117988002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14199903</v>
      </c>
      <c r="F5" s="100">
        <f t="shared" ref="F5:M5" si="1">SUM(F6:F7)</f>
        <v>15643894</v>
      </c>
      <c r="G5" s="100">
        <f t="shared" si="1"/>
        <v>16785396</v>
      </c>
      <c r="H5" s="101">
        <f t="shared" si="1"/>
        <v>17436758</v>
      </c>
      <c r="I5" s="100">
        <f t="shared" si="1"/>
        <v>17793969</v>
      </c>
      <c r="J5" s="102">
        <f t="shared" si="1"/>
        <v>18249931</v>
      </c>
      <c r="K5" s="100">
        <f t="shared" si="1"/>
        <v>19480426</v>
      </c>
      <c r="L5" s="100">
        <f t="shared" si="1"/>
        <v>21734180</v>
      </c>
      <c r="M5" s="100">
        <f t="shared" si="1"/>
        <v>22975823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12081499</v>
      </c>
      <c r="F6" s="79">
        <v>13330849</v>
      </c>
      <c r="G6" s="79">
        <v>14435822</v>
      </c>
      <c r="H6" s="80">
        <v>14994447.380000001</v>
      </c>
      <c r="I6" s="79">
        <v>15301648.380000001</v>
      </c>
      <c r="J6" s="81">
        <v>15877702</v>
      </c>
      <c r="K6" s="79">
        <v>16766945.41</v>
      </c>
      <c r="L6" s="79">
        <v>18717554</v>
      </c>
      <c r="M6" s="79">
        <v>19794178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2118404</v>
      </c>
      <c r="F7" s="93">
        <v>2313045</v>
      </c>
      <c r="G7" s="93">
        <v>2349574</v>
      </c>
      <c r="H7" s="94">
        <v>2442310.62</v>
      </c>
      <c r="I7" s="93">
        <v>2492320.62</v>
      </c>
      <c r="J7" s="95">
        <v>2372229</v>
      </c>
      <c r="K7" s="93">
        <v>2713480.59</v>
      </c>
      <c r="L7" s="93">
        <v>3016626</v>
      </c>
      <c r="M7" s="93">
        <v>3181645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1039033</v>
      </c>
      <c r="F8" s="100">
        <f t="shared" ref="F8:M8" si="2">SUM(F9:F46)</f>
        <v>1132020</v>
      </c>
      <c r="G8" s="100">
        <f t="shared" si="2"/>
        <v>1361549</v>
      </c>
      <c r="H8" s="101">
        <f t="shared" si="2"/>
        <v>1292593</v>
      </c>
      <c r="I8" s="100">
        <f t="shared" si="2"/>
        <v>1492834</v>
      </c>
      <c r="J8" s="102">
        <f t="shared" si="2"/>
        <v>1499484</v>
      </c>
      <c r="K8" s="100">
        <f t="shared" si="2"/>
        <v>1443873</v>
      </c>
      <c r="L8" s="100">
        <f t="shared" si="2"/>
        <v>1756528.3960000002</v>
      </c>
      <c r="M8" s="100">
        <f t="shared" si="2"/>
        <v>1854182.1179879999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12010</v>
      </c>
      <c r="F9" s="79">
        <v>1806</v>
      </c>
      <c r="G9" s="79">
        <v>0</v>
      </c>
      <c r="H9" s="80">
        <v>0</v>
      </c>
      <c r="I9" s="79">
        <v>144</v>
      </c>
      <c r="J9" s="81">
        <v>1</v>
      </c>
      <c r="K9" s="79">
        <v>0</v>
      </c>
      <c r="L9" s="79">
        <v>0</v>
      </c>
      <c r="M9" s="79">
        <v>212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957</v>
      </c>
      <c r="F10" s="86">
        <v>999</v>
      </c>
      <c r="G10" s="86">
        <v>984</v>
      </c>
      <c r="H10" s="87">
        <v>834</v>
      </c>
      <c r="I10" s="86">
        <v>793</v>
      </c>
      <c r="J10" s="88">
        <v>2191</v>
      </c>
      <c r="K10" s="86">
        <v>948</v>
      </c>
      <c r="L10" s="86">
        <v>967</v>
      </c>
      <c r="M10" s="86">
        <v>766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12711</v>
      </c>
      <c r="F11" s="86">
        <v>41456</v>
      </c>
      <c r="G11" s="86">
        <v>21448</v>
      </c>
      <c r="H11" s="87">
        <v>6178</v>
      </c>
      <c r="I11" s="86">
        <v>860</v>
      </c>
      <c r="J11" s="88">
        <v>1730</v>
      </c>
      <c r="K11" s="86">
        <v>71</v>
      </c>
      <c r="L11" s="86">
        <v>74</v>
      </c>
      <c r="M11" s="86">
        <v>75.297999999998865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23</v>
      </c>
      <c r="F12" s="86">
        <v>0</v>
      </c>
      <c r="G12" s="86">
        <v>42</v>
      </c>
      <c r="H12" s="87">
        <v>0</v>
      </c>
      <c r="I12" s="86">
        <v>0</v>
      </c>
      <c r="J12" s="88">
        <v>11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12684</v>
      </c>
      <c r="F13" s="86">
        <v>14313</v>
      </c>
      <c r="G13" s="86">
        <v>14520</v>
      </c>
      <c r="H13" s="87">
        <v>0</v>
      </c>
      <c r="I13" s="86">
        <v>0</v>
      </c>
      <c r="J13" s="88">
        <v>3312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4717</v>
      </c>
      <c r="F14" s="86">
        <v>6409</v>
      </c>
      <c r="G14" s="86">
        <v>5594</v>
      </c>
      <c r="H14" s="87">
        <v>1667</v>
      </c>
      <c r="I14" s="86">
        <v>2623</v>
      </c>
      <c r="J14" s="88">
        <v>1420</v>
      </c>
      <c r="K14" s="86">
        <v>1371</v>
      </c>
      <c r="L14" s="86">
        <v>1401.9259999999999</v>
      </c>
      <c r="M14" s="86">
        <v>1364.105078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1169</v>
      </c>
      <c r="F15" s="86">
        <v>2041</v>
      </c>
      <c r="G15" s="86">
        <v>1603</v>
      </c>
      <c r="H15" s="87">
        <v>464</v>
      </c>
      <c r="I15" s="86">
        <v>1120</v>
      </c>
      <c r="J15" s="88">
        <v>11878</v>
      </c>
      <c r="K15" s="86">
        <v>870</v>
      </c>
      <c r="L15" s="86">
        <v>897.346</v>
      </c>
      <c r="M15" s="86">
        <v>924.17333799999994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26</v>
      </c>
      <c r="F16" s="86">
        <v>0</v>
      </c>
      <c r="G16" s="86">
        <v>0</v>
      </c>
      <c r="H16" s="87">
        <v>0</v>
      </c>
      <c r="I16" s="86">
        <v>4</v>
      </c>
      <c r="J16" s="88">
        <v>4</v>
      </c>
      <c r="K16" s="86">
        <v>0</v>
      </c>
      <c r="L16" s="86">
        <v>1</v>
      </c>
      <c r="M16" s="86">
        <v>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0</v>
      </c>
      <c r="F17" s="86">
        <v>8949</v>
      </c>
      <c r="G17" s="86">
        <v>0</v>
      </c>
      <c r="H17" s="87">
        <v>0</v>
      </c>
      <c r="I17" s="86">
        <v>0</v>
      </c>
      <c r="J17" s="88">
        <v>0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2116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3000</v>
      </c>
      <c r="J21" s="88">
        <v>3000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25810</v>
      </c>
      <c r="F22" s="86">
        <v>12944</v>
      </c>
      <c r="G22" s="86">
        <v>23344</v>
      </c>
      <c r="H22" s="87">
        <v>14494</v>
      </c>
      <c r="I22" s="86">
        <v>31590</v>
      </c>
      <c r="J22" s="88">
        <v>10268</v>
      </c>
      <c r="K22" s="86">
        <v>36</v>
      </c>
      <c r="L22" s="86">
        <v>36.721999999999753</v>
      </c>
      <c r="M22" s="86">
        <v>38.598265999999512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27449</v>
      </c>
      <c r="F23" s="86">
        <v>319439</v>
      </c>
      <c r="G23" s="86">
        <v>580076</v>
      </c>
      <c r="H23" s="87">
        <v>539385</v>
      </c>
      <c r="I23" s="86">
        <v>559717</v>
      </c>
      <c r="J23" s="88">
        <v>560466</v>
      </c>
      <c r="K23" s="86">
        <v>588709</v>
      </c>
      <c r="L23" s="86">
        <v>624031</v>
      </c>
      <c r="M23" s="86">
        <v>660017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6740</v>
      </c>
      <c r="F25" s="86">
        <v>3226</v>
      </c>
      <c r="G25" s="86">
        <v>144</v>
      </c>
      <c r="H25" s="87">
        <v>0</v>
      </c>
      <c r="I25" s="86">
        <v>1520</v>
      </c>
      <c r="J25" s="88">
        <v>97</v>
      </c>
      <c r="K25" s="86">
        <v>1846</v>
      </c>
      <c r="L25" s="86">
        <v>1901</v>
      </c>
      <c r="M25" s="86">
        <v>1952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27</v>
      </c>
      <c r="J27" s="88">
        <v>67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6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10523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190003</v>
      </c>
      <c r="F31" s="86">
        <v>166763</v>
      </c>
      <c r="G31" s="86">
        <v>205148</v>
      </c>
      <c r="H31" s="87">
        <v>270429</v>
      </c>
      <c r="I31" s="86">
        <v>331609</v>
      </c>
      <c r="J31" s="88">
        <v>397991</v>
      </c>
      <c r="K31" s="86">
        <v>346086</v>
      </c>
      <c r="L31" s="86">
        <v>493364.72199999995</v>
      </c>
      <c r="M31" s="86">
        <v>519641.73626600002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868</v>
      </c>
      <c r="F32" s="86">
        <v>1086</v>
      </c>
      <c r="G32" s="86">
        <v>1085</v>
      </c>
      <c r="H32" s="87">
        <v>28</v>
      </c>
      <c r="I32" s="86">
        <v>23</v>
      </c>
      <c r="J32" s="88">
        <v>151</v>
      </c>
      <c r="K32" s="86">
        <v>18</v>
      </c>
      <c r="L32" s="86">
        <v>19</v>
      </c>
      <c r="M32" s="86">
        <v>20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397</v>
      </c>
      <c r="G33" s="86">
        <v>297</v>
      </c>
      <c r="H33" s="87">
        <v>0</v>
      </c>
      <c r="I33" s="86">
        <v>0</v>
      </c>
      <c r="J33" s="88">
        <v>255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20000</v>
      </c>
      <c r="J36" s="88">
        <v>20197</v>
      </c>
      <c r="K36" s="86">
        <v>45106</v>
      </c>
      <c r="L36" s="86">
        <v>47182</v>
      </c>
      <c r="M36" s="86">
        <v>49683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328236</v>
      </c>
      <c r="F37" s="86">
        <v>180583</v>
      </c>
      <c r="G37" s="86">
        <v>24773</v>
      </c>
      <c r="H37" s="87">
        <v>32937</v>
      </c>
      <c r="I37" s="86">
        <v>25984</v>
      </c>
      <c r="J37" s="88">
        <v>2737</v>
      </c>
      <c r="K37" s="86">
        <v>668</v>
      </c>
      <c r="L37" s="86">
        <v>694</v>
      </c>
      <c r="M37" s="86">
        <v>724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26533</v>
      </c>
      <c r="F38" s="86">
        <v>30684</v>
      </c>
      <c r="G38" s="86">
        <v>6016</v>
      </c>
      <c r="H38" s="87">
        <v>12272</v>
      </c>
      <c r="I38" s="86">
        <v>4897</v>
      </c>
      <c r="J38" s="88">
        <v>2322</v>
      </c>
      <c r="K38" s="86">
        <v>2140</v>
      </c>
      <c r="L38" s="86">
        <v>2206.02</v>
      </c>
      <c r="M38" s="86">
        <v>2272.53206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17412</v>
      </c>
      <c r="F39" s="86">
        <v>12799</v>
      </c>
      <c r="G39" s="86">
        <v>1129</v>
      </c>
      <c r="H39" s="87">
        <v>864</v>
      </c>
      <c r="I39" s="86">
        <v>864</v>
      </c>
      <c r="J39" s="88">
        <v>189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110652</v>
      </c>
      <c r="F40" s="86">
        <v>63347</v>
      </c>
      <c r="G40" s="86">
        <v>142097</v>
      </c>
      <c r="H40" s="87">
        <v>58407</v>
      </c>
      <c r="I40" s="86">
        <v>213642</v>
      </c>
      <c r="J40" s="88">
        <v>218406</v>
      </c>
      <c r="K40" s="86">
        <v>93612</v>
      </c>
      <c r="L40" s="86">
        <v>97918</v>
      </c>
      <c r="M40" s="86">
        <v>103266.47399999999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162388</v>
      </c>
      <c r="F41" s="86">
        <v>207169</v>
      </c>
      <c r="G41" s="86">
        <v>238516</v>
      </c>
      <c r="H41" s="87">
        <v>273542</v>
      </c>
      <c r="I41" s="86">
        <v>273923</v>
      </c>
      <c r="J41" s="88">
        <v>232351</v>
      </c>
      <c r="K41" s="86">
        <v>343755</v>
      </c>
      <c r="L41" s="86">
        <v>466781.80200000003</v>
      </c>
      <c r="M41" s="86">
        <v>491471.28350600001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3470</v>
      </c>
      <c r="F42" s="86">
        <v>9531</v>
      </c>
      <c r="G42" s="86">
        <v>8125</v>
      </c>
      <c r="H42" s="87">
        <v>2764</v>
      </c>
      <c r="I42" s="86">
        <v>3136</v>
      </c>
      <c r="J42" s="88">
        <v>3039</v>
      </c>
      <c r="K42" s="86">
        <v>1874</v>
      </c>
      <c r="L42" s="86">
        <v>1968.28</v>
      </c>
      <c r="M42" s="86">
        <v>1707.25884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90813</v>
      </c>
      <c r="F43" s="86">
        <v>42165</v>
      </c>
      <c r="G43" s="86">
        <v>76370</v>
      </c>
      <c r="H43" s="87">
        <v>76196</v>
      </c>
      <c r="I43" s="86">
        <v>12869</v>
      </c>
      <c r="J43" s="88">
        <v>10188</v>
      </c>
      <c r="K43" s="86">
        <v>15156</v>
      </c>
      <c r="L43" s="86">
        <v>15433.954</v>
      </c>
      <c r="M43" s="86">
        <v>18359.051562000001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3262</v>
      </c>
      <c r="F44" s="86">
        <v>3812</v>
      </c>
      <c r="G44" s="86">
        <v>6235</v>
      </c>
      <c r="H44" s="87">
        <v>17</v>
      </c>
      <c r="I44" s="86">
        <v>2522</v>
      </c>
      <c r="J44" s="88">
        <v>5823</v>
      </c>
      <c r="K44" s="86">
        <v>290</v>
      </c>
      <c r="L44" s="86">
        <v>299</v>
      </c>
      <c r="M44" s="86">
        <v>308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1100</v>
      </c>
      <c r="F45" s="86">
        <v>2102</v>
      </c>
      <c r="G45" s="86">
        <v>1884</v>
      </c>
      <c r="H45" s="87">
        <v>2115</v>
      </c>
      <c r="I45" s="86">
        <v>1967</v>
      </c>
      <c r="J45" s="88">
        <v>232</v>
      </c>
      <c r="K45" s="86">
        <v>1317</v>
      </c>
      <c r="L45" s="86">
        <v>1351.624</v>
      </c>
      <c r="M45" s="86">
        <v>1379.607072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3</v>
      </c>
      <c r="H46" s="94">
        <v>0</v>
      </c>
      <c r="I46" s="93">
        <v>0</v>
      </c>
      <c r="J46" s="95">
        <v>629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3164</v>
      </c>
      <c r="F47" s="100">
        <f t="shared" ref="F47:M47" si="3">SUM(F48:F49)</f>
        <v>210</v>
      </c>
      <c r="G47" s="100">
        <f t="shared" si="3"/>
        <v>205</v>
      </c>
      <c r="H47" s="101">
        <f t="shared" si="3"/>
        <v>0</v>
      </c>
      <c r="I47" s="100">
        <f t="shared" si="3"/>
        <v>0</v>
      </c>
      <c r="J47" s="102">
        <f t="shared" si="3"/>
        <v>65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3164</v>
      </c>
      <c r="F48" s="79">
        <v>210</v>
      </c>
      <c r="G48" s="79">
        <v>97</v>
      </c>
      <c r="H48" s="80">
        <v>0</v>
      </c>
      <c r="I48" s="79">
        <v>0</v>
      </c>
      <c r="J48" s="81">
        <v>65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108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937588</v>
      </c>
      <c r="F51" s="72">
        <f t="shared" ref="F51:M51" si="4">F52+F59+F62+F63+F64+F72+F73</f>
        <v>1217044</v>
      </c>
      <c r="G51" s="72">
        <f t="shared" si="4"/>
        <v>1306282</v>
      </c>
      <c r="H51" s="73">
        <f t="shared" si="4"/>
        <v>1583828</v>
      </c>
      <c r="I51" s="72">
        <f t="shared" si="4"/>
        <v>1635090</v>
      </c>
      <c r="J51" s="74">
        <f t="shared" si="4"/>
        <v>1635604</v>
      </c>
      <c r="K51" s="72">
        <f t="shared" si="4"/>
        <v>1959521</v>
      </c>
      <c r="L51" s="72">
        <f t="shared" si="4"/>
        <v>2054419</v>
      </c>
      <c r="M51" s="72">
        <f t="shared" si="4"/>
        <v>2165381.4539999999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903445</v>
      </c>
      <c r="F72" s="86">
        <v>1147265</v>
      </c>
      <c r="G72" s="86">
        <v>1196279</v>
      </c>
      <c r="H72" s="87">
        <v>1535112</v>
      </c>
      <c r="I72" s="86">
        <v>1586374</v>
      </c>
      <c r="J72" s="88">
        <v>1571700</v>
      </c>
      <c r="K72" s="86">
        <v>1864521</v>
      </c>
      <c r="L72" s="86">
        <v>1954289</v>
      </c>
      <c r="M72" s="86">
        <v>2059944.4539999999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34143</v>
      </c>
      <c r="F73" s="86">
        <f t="shared" ref="F73:M73" si="12">SUM(F74:F75)</f>
        <v>69779</v>
      </c>
      <c r="G73" s="86">
        <f t="shared" si="12"/>
        <v>110003</v>
      </c>
      <c r="H73" s="87">
        <f t="shared" si="12"/>
        <v>48716</v>
      </c>
      <c r="I73" s="86">
        <f t="shared" si="12"/>
        <v>48716</v>
      </c>
      <c r="J73" s="88">
        <f t="shared" si="12"/>
        <v>63904</v>
      </c>
      <c r="K73" s="86">
        <f t="shared" si="12"/>
        <v>95000</v>
      </c>
      <c r="L73" s="86">
        <f t="shared" si="12"/>
        <v>100130</v>
      </c>
      <c r="M73" s="86">
        <f t="shared" si="12"/>
        <v>105437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34143</v>
      </c>
      <c r="F74" s="79">
        <v>69779</v>
      </c>
      <c r="G74" s="79">
        <v>110003</v>
      </c>
      <c r="H74" s="80">
        <v>48716</v>
      </c>
      <c r="I74" s="79">
        <v>48716</v>
      </c>
      <c r="J74" s="81">
        <v>63904</v>
      </c>
      <c r="K74" s="79">
        <v>95000</v>
      </c>
      <c r="L74" s="79">
        <v>100130</v>
      </c>
      <c r="M74" s="79">
        <v>105437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66865</v>
      </c>
      <c r="F77" s="72">
        <f t="shared" ref="F77:M77" si="13">F78+F81+F84+F85+F86+F87+F88</f>
        <v>44848</v>
      </c>
      <c r="G77" s="72">
        <f t="shared" si="13"/>
        <v>19374</v>
      </c>
      <c r="H77" s="73">
        <f t="shared" si="13"/>
        <v>66404</v>
      </c>
      <c r="I77" s="72">
        <f t="shared" si="13"/>
        <v>60285</v>
      </c>
      <c r="J77" s="74">
        <f t="shared" si="13"/>
        <v>53057</v>
      </c>
      <c r="K77" s="72">
        <f t="shared" si="13"/>
        <v>28526</v>
      </c>
      <c r="L77" s="72">
        <f t="shared" si="13"/>
        <v>29216.740000000005</v>
      </c>
      <c r="M77" s="72">
        <f t="shared" si="13"/>
        <v>30757.989220000003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1289</v>
      </c>
      <c r="H78" s="101">
        <f t="shared" si="14"/>
        <v>0</v>
      </c>
      <c r="I78" s="100">
        <f t="shared" si="14"/>
        <v>23234</v>
      </c>
      <c r="J78" s="102">
        <f t="shared" si="14"/>
        <v>30289</v>
      </c>
      <c r="K78" s="100">
        <f t="shared" si="14"/>
        <v>27958</v>
      </c>
      <c r="L78" s="100">
        <f t="shared" si="14"/>
        <v>28627</v>
      </c>
      <c r="M78" s="100">
        <f t="shared" si="14"/>
        <v>30144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1289</v>
      </c>
      <c r="H79" s="80">
        <v>0</v>
      </c>
      <c r="I79" s="79">
        <v>23234</v>
      </c>
      <c r="J79" s="81">
        <v>30289</v>
      </c>
      <c r="K79" s="79">
        <v>27958</v>
      </c>
      <c r="L79" s="79">
        <v>28627</v>
      </c>
      <c r="M79" s="79">
        <v>30144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66865</v>
      </c>
      <c r="F81" s="86">
        <f t="shared" ref="F81:M81" si="15">SUM(F82:F83)</f>
        <v>44848</v>
      </c>
      <c r="G81" s="86">
        <f t="shared" si="15"/>
        <v>17521</v>
      </c>
      <c r="H81" s="87">
        <f t="shared" si="15"/>
        <v>66404</v>
      </c>
      <c r="I81" s="86">
        <f t="shared" si="15"/>
        <v>37051</v>
      </c>
      <c r="J81" s="88">
        <f t="shared" si="15"/>
        <v>22768</v>
      </c>
      <c r="K81" s="86">
        <f t="shared" si="15"/>
        <v>568</v>
      </c>
      <c r="L81" s="86">
        <f t="shared" si="15"/>
        <v>589.74000000000524</v>
      </c>
      <c r="M81" s="86">
        <f t="shared" si="15"/>
        <v>613.98922000000493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66865</v>
      </c>
      <c r="F83" s="93">
        <v>44848</v>
      </c>
      <c r="G83" s="93">
        <v>17521</v>
      </c>
      <c r="H83" s="94">
        <v>66404</v>
      </c>
      <c r="I83" s="93">
        <v>37051</v>
      </c>
      <c r="J83" s="95">
        <v>22768</v>
      </c>
      <c r="K83" s="93">
        <v>568</v>
      </c>
      <c r="L83" s="93">
        <v>589.74000000000524</v>
      </c>
      <c r="M83" s="93">
        <v>613.98922000000493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564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16246553</v>
      </c>
      <c r="F92" s="46">
        <f t="shared" ref="F92:M92" si="16">F4+F51+F77+F90</f>
        <v>18038016</v>
      </c>
      <c r="G92" s="46">
        <f t="shared" si="16"/>
        <v>19472806</v>
      </c>
      <c r="H92" s="47">
        <f t="shared" si="16"/>
        <v>20379583</v>
      </c>
      <c r="I92" s="46">
        <f t="shared" si="16"/>
        <v>20982178</v>
      </c>
      <c r="J92" s="48">
        <f t="shared" si="16"/>
        <v>21438141</v>
      </c>
      <c r="K92" s="46">
        <f t="shared" si="16"/>
        <v>22912346</v>
      </c>
      <c r="L92" s="46">
        <f t="shared" si="16"/>
        <v>25574344.136</v>
      </c>
      <c r="M92" s="46">
        <f t="shared" si="16"/>
        <v>27026144.561208002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205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128</v>
      </c>
      <c r="F3" s="17" t="s">
        <v>127</v>
      </c>
      <c r="G3" s="17" t="s">
        <v>126</v>
      </c>
      <c r="H3" s="173" t="s">
        <v>125</v>
      </c>
      <c r="I3" s="174"/>
      <c r="J3" s="175"/>
      <c r="K3" s="17" t="s">
        <v>124</v>
      </c>
      <c r="L3" s="17" t="s">
        <v>123</v>
      </c>
      <c r="M3" s="17" t="s">
        <v>122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0</v>
      </c>
      <c r="F4" s="72">
        <f t="shared" ref="F4:M4" si="0">F5+F8+F47</f>
        <v>0</v>
      </c>
      <c r="G4" s="72">
        <f t="shared" si="0"/>
        <v>0</v>
      </c>
      <c r="H4" s="73">
        <f t="shared" si="0"/>
        <v>0</v>
      </c>
      <c r="I4" s="72">
        <f t="shared" si="0"/>
        <v>4000</v>
      </c>
      <c r="J4" s="74">
        <f t="shared" si="0"/>
        <v>4000</v>
      </c>
      <c r="K4" s="72">
        <f t="shared" si="0"/>
        <v>0</v>
      </c>
      <c r="L4" s="72">
        <f t="shared" si="0"/>
        <v>0</v>
      </c>
      <c r="M4" s="72">
        <f t="shared" si="0"/>
        <v>0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0</v>
      </c>
      <c r="F5" s="100">
        <f t="shared" ref="F5:M5" si="1">SUM(F6:F7)</f>
        <v>0</v>
      </c>
      <c r="G5" s="100">
        <f t="shared" si="1"/>
        <v>0</v>
      </c>
      <c r="H5" s="101">
        <f t="shared" si="1"/>
        <v>0</v>
      </c>
      <c r="I5" s="100">
        <f t="shared" si="1"/>
        <v>0</v>
      </c>
      <c r="J5" s="102">
        <f t="shared" si="1"/>
        <v>0</v>
      </c>
      <c r="K5" s="100">
        <f t="shared" si="1"/>
        <v>0</v>
      </c>
      <c r="L5" s="100">
        <f t="shared" si="1"/>
        <v>0</v>
      </c>
      <c r="M5" s="100">
        <f t="shared" si="1"/>
        <v>0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0</v>
      </c>
      <c r="F6" s="79">
        <v>0</v>
      </c>
      <c r="G6" s="79">
        <v>0</v>
      </c>
      <c r="H6" s="80">
        <v>0</v>
      </c>
      <c r="I6" s="79">
        <v>0</v>
      </c>
      <c r="J6" s="81">
        <v>0</v>
      </c>
      <c r="K6" s="79">
        <v>0</v>
      </c>
      <c r="L6" s="79">
        <v>0</v>
      </c>
      <c r="M6" s="79">
        <v>0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0</v>
      </c>
      <c r="F7" s="93">
        <v>0</v>
      </c>
      <c r="G7" s="93">
        <v>0</v>
      </c>
      <c r="H7" s="94">
        <v>0</v>
      </c>
      <c r="I7" s="93">
        <v>0</v>
      </c>
      <c r="J7" s="95">
        <v>0</v>
      </c>
      <c r="K7" s="93">
        <v>0</v>
      </c>
      <c r="L7" s="93">
        <v>0</v>
      </c>
      <c r="M7" s="93">
        <v>0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0</v>
      </c>
      <c r="F8" s="100">
        <f t="shared" ref="F8:M8" si="2">SUM(F9:F46)</f>
        <v>0</v>
      </c>
      <c r="G8" s="100">
        <f t="shared" si="2"/>
        <v>0</v>
      </c>
      <c r="H8" s="101">
        <f t="shared" si="2"/>
        <v>0</v>
      </c>
      <c r="I8" s="100">
        <f t="shared" si="2"/>
        <v>4000</v>
      </c>
      <c r="J8" s="102">
        <f t="shared" si="2"/>
        <v>4000</v>
      </c>
      <c r="K8" s="100">
        <f t="shared" si="2"/>
        <v>0</v>
      </c>
      <c r="L8" s="100">
        <f t="shared" si="2"/>
        <v>0</v>
      </c>
      <c r="M8" s="100">
        <f t="shared" si="2"/>
        <v>0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0</v>
      </c>
      <c r="F9" s="79">
        <v>0</v>
      </c>
      <c r="G9" s="79">
        <v>0</v>
      </c>
      <c r="H9" s="80">
        <v>0</v>
      </c>
      <c r="I9" s="79">
        <v>0</v>
      </c>
      <c r="J9" s="81">
        <v>0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0</v>
      </c>
      <c r="F10" s="86">
        <v>0</v>
      </c>
      <c r="G10" s="86">
        <v>0</v>
      </c>
      <c r="H10" s="87">
        <v>0</v>
      </c>
      <c r="I10" s="86">
        <v>0</v>
      </c>
      <c r="J10" s="88">
        <v>0</v>
      </c>
      <c r="K10" s="86">
        <v>0</v>
      </c>
      <c r="L10" s="86">
        <v>0</v>
      </c>
      <c r="M10" s="86">
        <v>0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0</v>
      </c>
      <c r="F11" s="86">
        <v>0</v>
      </c>
      <c r="G11" s="86">
        <v>0</v>
      </c>
      <c r="H11" s="87">
        <v>0</v>
      </c>
      <c r="I11" s="86">
        <v>0</v>
      </c>
      <c r="J11" s="88">
        <v>0</v>
      </c>
      <c r="K11" s="86">
        <v>0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0</v>
      </c>
      <c r="F14" s="86">
        <v>0</v>
      </c>
      <c r="G14" s="86">
        <v>0</v>
      </c>
      <c r="H14" s="87">
        <v>0</v>
      </c>
      <c r="I14" s="86">
        <v>0</v>
      </c>
      <c r="J14" s="88">
        <v>0</v>
      </c>
      <c r="K14" s="86">
        <v>0</v>
      </c>
      <c r="L14" s="86">
        <v>0</v>
      </c>
      <c r="M14" s="86">
        <v>0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0</v>
      </c>
      <c r="F15" s="86">
        <v>0</v>
      </c>
      <c r="G15" s="86">
        <v>0</v>
      </c>
      <c r="H15" s="87">
        <v>0</v>
      </c>
      <c r="I15" s="86">
        <v>0</v>
      </c>
      <c r="J15" s="88">
        <v>0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0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6">
        <v>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0</v>
      </c>
      <c r="F17" s="86">
        <v>0</v>
      </c>
      <c r="G17" s="86">
        <v>0</v>
      </c>
      <c r="H17" s="87">
        <v>0</v>
      </c>
      <c r="I17" s="86">
        <v>4000</v>
      </c>
      <c r="J17" s="88">
        <v>3938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0</v>
      </c>
      <c r="F22" s="86">
        <v>0</v>
      </c>
      <c r="G22" s="86">
        <v>0</v>
      </c>
      <c r="H22" s="87">
        <v>0</v>
      </c>
      <c r="I22" s="86">
        <v>0</v>
      </c>
      <c r="J22" s="88">
        <v>0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0</v>
      </c>
      <c r="F23" s="86">
        <v>0</v>
      </c>
      <c r="G23" s="86">
        <v>0</v>
      </c>
      <c r="H23" s="87">
        <v>0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0</v>
      </c>
      <c r="F31" s="86">
        <v>0</v>
      </c>
      <c r="G31" s="86">
        <v>0</v>
      </c>
      <c r="H31" s="87">
        <v>0</v>
      </c>
      <c r="I31" s="86">
        <v>0</v>
      </c>
      <c r="J31" s="88">
        <v>0</v>
      </c>
      <c r="K31" s="86">
        <v>0</v>
      </c>
      <c r="L31" s="86">
        <v>0</v>
      </c>
      <c r="M31" s="86">
        <v>0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0</v>
      </c>
      <c r="F37" s="86">
        <v>0</v>
      </c>
      <c r="G37" s="86">
        <v>0</v>
      </c>
      <c r="H37" s="87">
        <v>0</v>
      </c>
      <c r="I37" s="86">
        <v>0</v>
      </c>
      <c r="J37" s="88">
        <v>0</v>
      </c>
      <c r="K37" s="86">
        <v>0</v>
      </c>
      <c r="L37" s="86">
        <v>0</v>
      </c>
      <c r="M37" s="86">
        <v>0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0</v>
      </c>
      <c r="F38" s="86">
        <v>0</v>
      </c>
      <c r="G38" s="86">
        <v>0</v>
      </c>
      <c r="H38" s="87">
        <v>0</v>
      </c>
      <c r="I38" s="86">
        <v>0</v>
      </c>
      <c r="J38" s="88">
        <v>32</v>
      </c>
      <c r="K38" s="86">
        <v>0</v>
      </c>
      <c r="L38" s="86">
        <v>0</v>
      </c>
      <c r="M38" s="86">
        <v>0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0</v>
      </c>
      <c r="F39" s="86">
        <v>0</v>
      </c>
      <c r="G39" s="86">
        <v>0</v>
      </c>
      <c r="H39" s="87">
        <v>0</v>
      </c>
      <c r="I39" s="86">
        <v>0</v>
      </c>
      <c r="J39" s="88">
        <v>0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0</v>
      </c>
      <c r="F40" s="86">
        <v>0</v>
      </c>
      <c r="G40" s="86">
        <v>0</v>
      </c>
      <c r="H40" s="87">
        <v>0</v>
      </c>
      <c r="I40" s="86">
        <v>0</v>
      </c>
      <c r="J40" s="88">
        <v>0</v>
      </c>
      <c r="K40" s="86">
        <v>0</v>
      </c>
      <c r="L40" s="86">
        <v>0</v>
      </c>
      <c r="M40" s="86">
        <v>0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0</v>
      </c>
      <c r="G41" s="86">
        <v>0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0</v>
      </c>
      <c r="F42" s="86">
        <v>0</v>
      </c>
      <c r="G42" s="86">
        <v>0</v>
      </c>
      <c r="H42" s="87">
        <v>0</v>
      </c>
      <c r="I42" s="86">
        <v>0</v>
      </c>
      <c r="J42" s="88">
        <v>25</v>
      </c>
      <c r="K42" s="86">
        <v>0</v>
      </c>
      <c r="L42" s="86">
        <v>0</v>
      </c>
      <c r="M42" s="86">
        <v>0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0</v>
      </c>
      <c r="F43" s="86">
        <v>0</v>
      </c>
      <c r="G43" s="86">
        <v>0</v>
      </c>
      <c r="H43" s="87">
        <v>0</v>
      </c>
      <c r="I43" s="86">
        <v>0</v>
      </c>
      <c r="J43" s="88">
        <v>0</v>
      </c>
      <c r="K43" s="86">
        <v>0</v>
      </c>
      <c r="L43" s="86">
        <v>0</v>
      </c>
      <c r="M43" s="86">
        <v>0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0</v>
      </c>
      <c r="F44" s="86">
        <v>0</v>
      </c>
      <c r="G44" s="86">
        <v>0</v>
      </c>
      <c r="H44" s="87">
        <v>0</v>
      </c>
      <c r="I44" s="86">
        <v>0</v>
      </c>
      <c r="J44" s="88">
        <v>5</v>
      </c>
      <c r="K44" s="86">
        <v>0</v>
      </c>
      <c r="L44" s="86">
        <v>0</v>
      </c>
      <c r="M44" s="86">
        <v>0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0</v>
      </c>
      <c r="F45" s="86">
        <v>0</v>
      </c>
      <c r="G45" s="86">
        <v>0</v>
      </c>
      <c r="H45" s="87">
        <v>0</v>
      </c>
      <c r="I45" s="86">
        <v>0</v>
      </c>
      <c r="J45" s="88">
        <v>0</v>
      </c>
      <c r="K45" s="86">
        <v>0</v>
      </c>
      <c r="L45" s="86">
        <v>0</v>
      </c>
      <c r="M45" s="86">
        <v>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353036</v>
      </c>
      <c r="F51" s="72">
        <f t="shared" ref="F51:M51" si="4">F52+F59+F62+F63+F64+F72+F73</f>
        <v>409004</v>
      </c>
      <c r="G51" s="72">
        <f t="shared" si="4"/>
        <v>421446</v>
      </c>
      <c r="H51" s="73">
        <f t="shared" si="4"/>
        <v>490304</v>
      </c>
      <c r="I51" s="72">
        <f t="shared" si="4"/>
        <v>456304</v>
      </c>
      <c r="J51" s="74">
        <f t="shared" si="4"/>
        <v>456304</v>
      </c>
      <c r="K51" s="72">
        <f t="shared" si="4"/>
        <v>514329</v>
      </c>
      <c r="L51" s="72">
        <f t="shared" si="4"/>
        <v>537988</v>
      </c>
      <c r="M51" s="72">
        <f t="shared" si="4"/>
        <v>566502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353036</v>
      </c>
      <c r="F72" s="86">
        <v>409004</v>
      </c>
      <c r="G72" s="86">
        <v>421446</v>
      </c>
      <c r="H72" s="87">
        <v>490304</v>
      </c>
      <c r="I72" s="86">
        <v>456304</v>
      </c>
      <c r="J72" s="88">
        <v>456304</v>
      </c>
      <c r="K72" s="86">
        <v>514329</v>
      </c>
      <c r="L72" s="86">
        <v>537988</v>
      </c>
      <c r="M72" s="86">
        <v>566502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0</v>
      </c>
      <c r="F73" s="86">
        <f t="shared" ref="F73:M73" si="12">SUM(F74:F75)</f>
        <v>0</v>
      </c>
      <c r="G73" s="86">
        <f t="shared" si="12"/>
        <v>0</v>
      </c>
      <c r="H73" s="87">
        <f t="shared" si="12"/>
        <v>0</v>
      </c>
      <c r="I73" s="86">
        <f t="shared" si="12"/>
        <v>0</v>
      </c>
      <c r="J73" s="88">
        <f t="shared" si="12"/>
        <v>0</v>
      </c>
      <c r="K73" s="86">
        <f t="shared" si="12"/>
        <v>0</v>
      </c>
      <c r="L73" s="86">
        <f t="shared" si="12"/>
        <v>0</v>
      </c>
      <c r="M73" s="86">
        <f t="shared" si="12"/>
        <v>0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0</v>
      </c>
      <c r="F74" s="79">
        <v>0</v>
      </c>
      <c r="G74" s="79">
        <v>0</v>
      </c>
      <c r="H74" s="80">
        <v>0</v>
      </c>
      <c r="I74" s="79">
        <v>0</v>
      </c>
      <c r="J74" s="81">
        <v>0</v>
      </c>
      <c r="K74" s="79">
        <v>0</v>
      </c>
      <c r="L74" s="79">
        <v>0</v>
      </c>
      <c r="M74" s="79">
        <v>0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0</v>
      </c>
      <c r="F77" s="72">
        <f t="shared" ref="F77:M77" si="13">F78+F81+F84+F85+F86+F87+F88</f>
        <v>0</v>
      </c>
      <c r="G77" s="72">
        <f t="shared" si="13"/>
        <v>0</v>
      </c>
      <c r="H77" s="73">
        <f t="shared" si="13"/>
        <v>0</v>
      </c>
      <c r="I77" s="72">
        <f t="shared" si="13"/>
        <v>0</v>
      </c>
      <c r="J77" s="74">
        <f t="shared" si="13"/>
        <v>0</v>
      </c>
      <c r="K77" s="72">
        <f t="shared" si="13"/>
        <v>0</v>
      </c>
      <c r="L77" s="72">
        <f t="shared" si="13"/>
        <v>0</v>
      </c>
      <c r="M77" s="72">
        <f t="shared" si="13"/>
        <v>0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0</v>
      </c>
      <c r="F81" s="86">
        <f t="shared" ref="F81:M81" si="15">SUM(F82:F83)</f>
        <v>0</v>
      </c>
      <c r="G81" s="86">
        <f t="shared" si="15"/>
        <v>0</v>
      </c>
      <c r="H81" s="87">
        <f t="shared" si="15"/>
        <v>0</v>
      </c>
      <c r="I81" s="86">
        <f t="shared" si="15"/>
        <v>0</v>
      </c>
      <c r="J81" s="88">
        <f t="shared" si="15"/>
        <v>0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0</v>
      </c>
      <c r="F83" s="93">
        <v>0</v>
      </c>
      <c r="G83" s="93">
        <v>0</v>
      </c>
      <c r="H83" s="94">
        <v>0</v>
      </c>
      <c r="I83" s="93">
        <v>0</v>
      </c>
      <c r="J83" s="95">
        <v>0</v>
      </c>
      <c r="K83" s="93">
        <v>0</v>
      </c>
      <c r="L83" s="93">
        <v>0</v>
      </c>
      <c r="M83" s="93">
        <v>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353036</v>
      </c>
      <c r="F92" s="46">
        <f t="shared" ref="F92:M92" si="16">F4+F51+F77+F90</f>
        <v>409004</v>
      </c>
      <c r="G92" s="46">
        <f t="shared" si="16"/>
        <v>421446</v>
      </c>
      <c r="H92" s="47">
        <f t="shared" si="16"/>
        <v>490304</v>
      </c>
      <c r="I92" s="46">
        <f t="shared" si="16"/>
        <v>460304</v>
      </c>
      <c r="J92" s="48">
        <f t="shared" si="16"/>
        <v>460304</v>
      </c>
      <c r="K92" s="46">
        <f t="shared" si="16"/>
        <v>514329</v>
      </c>
      <c r="L92" s="46">
        <f t="shared" si="16"/>
        <v>537988</v>
      </c>
      <c r="M92" s="46">
        <f t="shared" si="16"/>
        <v>566502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206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128</v>
      </c>
      <c r="F3" s="17" t="s">
        <v>127</v>
      </c>
      <c r="G3" s="17" t="s">
        <v>126</v>
      </c>
      <c r="H3" s="173" t="s">
        <v>125</v>
      </c>
      <c r="I3" s="174"/>
      <c r="J3" s="175"/>
      <c r="K3" s="17" t="s">
        <v>124</v>
      </c>
      <c r="L3" s="17" t="s">
        <v>123</v>
      </c>
      <c r="M3" s="17" t="s">
        <v>122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985901</v>
      </c>
      <c r="F4" s="72">
        <f t="shared" ref="F4:M4" si="0">F5+F8+F47</f>
        <v>1079645</v>
      </c>
      <c r="G4" s="72">
        <f t="shared" si="0"/>
        <v>1206476</v>
      </c>
      <c r="H4" s="73">
        <f t="shared" si="0"/>
        <v>1336329</v>
      </c>
      <c r="I4" s="72">
        <f t="shared" si="0"/>
        <v>1380279</v>
      </c>
      <c r="J4" s="74">
        <f t="shared" si="0"/>
        <v>1378295</v>
      </c>
      <c r="K4" s="72">
        <f t="shared" si="0"/>
        <v>1506697</v>
      </c>
      <c r="L4" s="72">
        <f t="shared" si="0"/>
        <v>1548641</v>
      </c>
      <c r="M4" s="72">
        <f t="shared" si="0"/>
        <v>1606137.8049999999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969401</v>
      </c>
      <c r="F5" s="100">
        <f t="shared" ref="F5:M5" si="1">SUM(F6:F7)</f>
        <v>1072783</v>
      </c>
      <c r="G5" s="100">
        <f t="shared" si="1"/>
        <v>1170860</v>
      </c>
      <c r="H5" s="101">
        <f t="shared" si="1"/>
        <v>1295030</v>
      </c>
      <c r="I5" s="100">
        <f t="shared" si="1"/>
        <v>1360987</v>
      </c>
      <c r="J5" s="102">
        <f t="shared" si="1"/>
        <v>1360987</v>
      </c>
      <c r="K5" s="100">
        <f t="shared" si="1"/>
        <v>1490961</v>
      </c>
      <c r="L5" s="100">
        <f t="shared" si="1"/>
        <v>1532182</v>
      </c>
      <c r="M5" s="100">
        <f t="shared" si="1"/>
        <v>1588807.0599999998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823867</v>
      </c>
      <c r="F6" s="79">
        <v>910347</v>
      </c>
      <c r="G6" s="79">
        <v>1006940</v>
      </c>
      <c r="H6" s="80">
        <v>1115420</v>
      </c>
      <c r="I6" s="79">
        <v>1170674</v>
      </c>
      <c r="J6" s="81">
        <v>1184059</v>
      </c>
      <c r="K6" s="79">
        <v>1298443</v>
      </c>
      <c r="L6" s="79">
        <v>1325466</v>
      </c>
      <c r="M6" s="79">
        <v>1372975.7559999998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145534</v>
      </c>
      <c r="F7" s="93">
        <v>162436</v>
      </c>
      <c r="G7" s="93">
        <v>163920</v>
      </c>
      <c r="H7" s="94">
        <v>179610</v>
      </c>
      <c r="I7" s="93">
        <v>190313</v>
      </c>
      <c r="J7" s="95">
        <v>176928</v>
      </c>
      <c r="K7" s="93">
        <v>192518</v>
      </c>
      <c r="L7" s="93">
        <v>206716</v>
      </c>
      <c r="M7" s="93">
        <v>215831.30399999997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16500</v>
      </c>
      <c r="F8" s="100">
        <f t="shared" ref="F8:M8" si="2">SUM(F9:F46)</f>
        <v>6862</v>
      </c>
      <c r="G8" s="100">
        <f t="shared" si="2"/>
        <v>35616</v>
      </c>
      <c r="H8" s="101">
        <f t="shared" si="2"/>
        <v>41299</v>
      </c>
      <c r="I8" s="100">
        <f t="shared" si="2"/>
        <v>19292</v>
      </c>
      <c r="J8" s="102">
        <f t="shared" si="2"/>
        <v>17308</v>
      </c>
      <c r="K8" s="100">
        <f t="shared" si="2"/>
        <v>15736</v>
      </c>
      <c r="L8" s="100">
        <f t="shared" si="2"/>
        <v>16459</v>
      </c>
      <c r="M8" s="100">
        <f t="shared" si="2"/>
        <v>17330.744999999999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0</v>
      </c>
      <c r="F9" s="79">
        <v>0</v>
      </c>
      <c r="G9" s="79">
        <v>0</v>
      </c>
      <c r="H9" s="80">
        <v>0</v>
      </c>
      <c r="I9" s="79">
        <v>9</v>
      </c>
      <c r="J9" s="81">
        <v>0</v>
      </c>
      <c r="K9" s="79">
        <v>26</v>
      </c>
      <c r="L9" s="79">
        <v>27</v>
      </c>
      <c r="M9" s="79">
        <v>28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0</v>
      </c>
      <c r="F10" s="86">
        <v>0</v>
      </c>
      <c r="G10" s="86">
        <v>0</v>
      </c>
      <c r="H10" s="87">
        <v>130</v>
      </c>
      <c r="I10" s="86">
        <v>130</v>
      </c>
      <c r="J10" s="88">
        <v>130</v>
      </c>
      <c r="K10" s="86">
        <v>240</v>
      </c>
      <c r="L10" s="86">
        <v>251</v>
      </c>
      <c r="M10" s="86">
        <v>263.62599999999998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0</v>
      </c>
      <c r="F11" s="86">
        <v>0</v>
      </c>
      <c r="G11" s="86">
        <v>4</v>
      </c>
      <c r="H11" s="87">
        <v>0</v>
      </c>
      <c r="I11" s="86">
        <v>10</v>
      </c>
      <c r="J11" s="88">
        <v>0</v>
      </c>
      <c r="K11" s="86">
        <v>94</v>
      </c>
      <c r="L11" s="86">
        <v>98</v>
      </c>
      <c r="M11" s="86">
        <v>103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2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62</v>
      </c>
      <c r="F14" s="86">
        <v>99</v>
      </c>
      <c r="G14" s="86">
        <v>576</v>
      </c>
      <c r="H14" s="87">
        <v>503</v>
      </c>
      <c r="I14" s="86">
        <v>542</v>
      </c>
      <c r="J14" s="88">
        <v>503</v>
      </c>
      <c r="K14" s="86">
        <v>593</v>
      </c>
      <c r="L14" s="86">
        <v>620</v>
      </c>
      <c r="M14" s="86">
        <v>653.30899999999997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0</v>
      </c>
      <c r="F15" s="86">
        <v>23</v>
      </c>
      <c r="G15" s="86">
        <v>145</v>
      </c>
      <c r="H15" s="87">
        <v>11</v>
      </c>
      <c r="I15" s="86">
        <v>455</v>
      </c>
      <c r="J15" s="88">
        <v>96</v>
      </c>
      <c r="K15" s="86">
        <v>638</v>
      </c>
      <c r="L15" s="86">
        <v>667</v>
      </c>
      <c r="M15" s="86">
        <v>701.63599999999997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0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6">
        <v>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0</v>
      </c>
      <c r="F17" s="86">
        <v>0</v>
      </c>
      <c r="G17" s="86">
        <v>0</v>
      </c>
      <c r="H17" s="87">
        <v>0</v>
      </c>
      <c r="I17" s="86">
        <v>0</v>
      </c>
      <c r="J17" s="88">
        <v>0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25</v>
      </c>
      <c r="F22" s="86">
        <v>0</v>
      </c>
      <c r="G22" s="86">
        <v>29</v>
      </c>
      <c r="H22" s="87">
        <v>0</v>
      </c>
      <c r="I22" s="86">
        <v>2</v>
      </c>
      <c r="J22" s="88">
        <v>2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3315</v>
      </c>
      <c r="F23" s="86">
        <v>2223</v>
      </c>
      <c r="G23" s="86">
        <v>148</v>
      </c>
      <c r="H23" s="87">
        <v>5480</v>
      </c>
      <c r="I23" s="86">
        <v>5423</v>
      </c>
      <c r="J23" s="88">
        <v>3439</v>
      </c>
      <c r="K23" s="86">
        <v>240</v>
      </c>
      <c r="L23" s="86">
        <v>251</v>
      </c>
      <c r="M23" s="86">
        <v>263.63599999999951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1655</v>
      </c>
      <c r="F25" s="86">
        <v>1840</v>
      </c>
      <c r="G25" s="86">
        <v>1716</v>
      </c>
      <c r="H25" s="87">
        <v>0</v>
      </c>
      <c r="I25" s="86">
        <v>1690</v>
      </c>
      <c r="J25" s="88">
        <v>1690</v>
      </c>
      <c r="K25" s="86">
        <v>5716</v>
      </c>
      <c r="L25" s="86">
        <v>5979</v>
      </c>
      <c r="M25" s="86">
        <v>6296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-2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3924</v>
      </c>
      <c r="F31" s="86">
        <v>5</v>
      </c>
      <c r="G31" s="86">
        <v>12357</v>
      </c>
      <c r="H31" s="87">
        <v>4322</v>
      </c>
      <c r="I31" s="86">
        <v>4367</v>
      </c>
      <c r="J31" s="88">
        <v>6804</v>
      </c>
      <c r="K31" s="86">
        <v>229</v>
      </c>
      <c r="L31" s="86">
        <v>240</v>
      </c>
      <c r="M31" s="86">
        <v>253.37899999999991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108</v>
      </c>
      <c r="I33" s="86">
        <v>108</v>
      </c>
      <c r="J33" s="88">
        <v>0</v>
      </c>
      <c r="K33" s="86">
        <v>0</v>
      </c>
      <c r="L33" s="86">
        <v>0</v>
      </c>
      <c r="M33" s="86">
        <v>0.30699999999998795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7</v>
      </c>
      <c r="F37" s="86">
        <v>199</v>
      </c>
      <c r="G37" s="86">
        <v>341</v>
      </c>
      <c r="H37" s="87">
        <v>166</v>
      </c>
      <c r="I37" s="86">
        <v>186</v>
      </c>
      <c r="J37" s="88">
        <v>274</v>
      </c>
      <c r="K37" s="86">
        <v>137</v>
      </c>
      <c r="L37" s="86">
        <v>143</v>
      </c>
      <c r="M37" s="86">
        <v>150.64599999999999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444</v>
      </c>
      <c r="F38" s="86">
        <v>709</v>
      </c>
      <c r="G38" s="86">
        <v>399</v>
      </c>
      <c r="H38" s="87">
        <v>162</v>
      </c>
      <c r="I38" s="86">
        <v>802</v>
      </c>
      <c r="J38" s="88">
        <v>181</v>
      </c>
      <c r="K38" s="86">
        <v>739</v>
      </c>
      <c r="L38" s="86">
        <v>773</v>
      </c>
      <c r="M38" s="86">
        <v>813.38099999999997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4595</v>
      </c>
      <c r="F39" s="86">
        <v>22</v>
      </c>
      <c r="G39" s="86">
        <v>0</v>
      </c>
      <c r="H39" s="87">
        <v>0</v>
      </c>
      <c r="I39" s="86">
        <v>0</v>
      </c>
      <c r="J39" s="88">
        <v>0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913</v>
      </c>
      <c r="F40" s="86">
        <v>1</v>
      </c>
      <c r="G40" s="86">
        <v>55</v>
      </c>
      <c r="H40" s="87">
        <v>26271</v>
      </c>
      <c r="I40" s="86">
        <v>673</v>
      </c>
      <c r="J40" s="88">
        <v>0</v>
      </c>
      <c r="K40" s="86">
        <v>0</v>
      </c>
      <c r="L40" s="86">
        <v>0</v>
      </c>
      <c r="M40" s="86">
        <v>6295.7779999999984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115</v>
      </c>
      <c r="F41" s="86">
        <v>0</v>
      </c>
      <c r="G41" s="86">
        <v>0</v>
      </c>
      <c r="H41" s="87">
        <v>0</v>
      </c>
      <c r="I41" s="86">
        <v>0</v>
      </c>
      <c r="J41" s="88">
        <v>0</v>
      </c>
      <c r="K41" s="86">
        <v>235</v>
      </c>
      <c r="L41" s="86">
        <v>246</v>
      </c>
      <c r="M41" s="86">
        <v>261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1370</v>
      </c>
      <c r="F42" s="86">
        <v>903</v>
      </c>
      <c r="G42" s="86">
        <v>3211</v>
      </c>
      <c r="H42" s="87">
        <v>990</v>
      </c>
      <c r="I42" s="86">
        <v>2172</v>
      </c>
      <c r="J42" s="88">
        <v>1630</v>
      </c>
      <c r="K42" s="86">
        <v>5845</v>
      </c>
      <c r="L42" s="86">
        <v>6114</v>
      </c>
      <c r="M42" s="86">
        <v>141.61099999999988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0</v>
      </c>
      <c r="F43" s="86">
        <v>736</v>
      </c>
      <c r="G43" s="86">
        <v>16547</v>
      </c>
      <c r="H43" s="87">
        <v>3004</v>
      </c>
      <c r="I43" s="86">
        <v>2495</v>
      </c>
      <c r="J43" s="88">
        <v>2015</v>
      </c>
      <c r="K43" s="86">
        <v>587</v>
      </c>
      <c r="L43" s="86">
        <v>614</v>
      </c>
      <c r="M43" s="86">
        <v>646.63799999999992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42</v>
      </c>
      <c r="F44" s="86">
        <v>86</v>
      </c>
      <c r="G44" s="86">
        <v>86</v>
      </c>
      <c r="H44" s="87">
        <v>14</v>
      </c>
      <c r="I44" s="86">
        <v>98</v>
      </c>
      <c r="J44" s="88">
        <v>433</v>
      </c>
      <c r="K44" s="86">
        <v>337</v>
      </c>
      <c r="L44" s="86">
        <v>353</v>
      </c>
      <c r="M44" s="86">
        <v>371.84800000000001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33</v>
      </c>
      <c r="F45" s="86">
        <v>16</v>
      </c>
      <c r="G45" s="86">
        <v>0</v>
      </c>
      <c r="H45" s="87">
        <v>138</v>
      </c>
      <c r="I45" s="86">
        <v>130</v>
      </c>
      <c r="J45" s="88">
        <v>113</v>
      </c>
      <c r="K45" s="86">
        <v>80</v>
      </c>
      <c r="L45" s="86">
        <v>83</v>
      </c>
      <c r="M45" s="86">
        <v>86.949999999999989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292509</v>
      </c>
      <c r="F51" s="72">
        <f t="shared" ref="F51:M51" si="4">F52+F59+F62+F63+F64+F72+F73</f>
        <v>210976</v>
      </c>
      <c r="G51" s="72">
        <f t="shared" si="4"/>
        <v>237437</v>
      </c>
      <c r="H51" s="73">
        <f t="shared" si="4"/>
        <v>275631</v>
      </c>
      <c r="I51" s="72">
        <f t="shared" si="4"/>
        <v>294631</v>
      </c>
      <c r="J51" s="74">
        <f t="shared" si="4"/>
        <v>296615</v>
      </c>
      <c r="K51" s="72">
        <f t="shared" si="4"/>
        <v>310674</v>
      </c>
      <c r="L51" s="72">
        <f t="shared" si="4"/>
        <v>324965</v>
      </c>
      <c r="M51" s="72">
        <f t="shared" si="4"/>
        <v>342188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290450</v>
      </c>
      <c r="F72" s="86">
        <v>205601</v>
      </c>
      <c r="G72" s="86">
        <v>231546</v>
      </c>
      <c r="H72" s="87">
        <v>273380</v>
      </c>
      <c r="I72" s="86">
        <v>292380</v>
      </c>
      <c r="J72" s="88">
        <v>292380</v>
      </c>
      <c r="K72" s="86">
        <v>308345</v>
      </c>
      <c r="L72" s="86">
        <v>322529</v>
      </c>
      <c r="M72" s="86">
        <v>339623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2059</v>
      </c>
      <c r="F73" s="86">
        <f t="shared" ref="F73:M73" si="12">SUM(F74:F75)</f>
        <v>5375</v>
      </c>
      <c r="G73" s="86">
        <f t="shared" si="12"/>
        <v>5891</v>
      </c>
      <c r="H73" s="87">
        <f t="shared" si="12"/>
        <v>2251</v>
      </c>
      <c r="I73" s="86">
        <f t="shared" si="12"/>
        <v>2251</v>
      </c>
      <c r="J73" s="88">
        <f t="shared" si="12"/>
        <v>4235</v>
      </c>
      <c r="K73" s="86">
        <f t="shared" si="12"/>
        <v>2329</v>
      </c>
      <c r="L73" s="86">
        <f t="shared" si="12"/>
        <v>2436</v>
      </c>
      <c r="M73" s="86">
        <f t="shared" si="12"/>
        <v>2565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2059</v>
      </c>
      <c r="F74" s="79">
        <v>5375</v>
      </c>
      <c r="G74" s="79">
        <v>5891</v>
      </c>
      <c r="H74" s="80">
        <v>2251</v>
      </c>
      <c r="I74" s="79">
        <v>2251</v>
      </c>
      <c r="J74" s="81">
        <v>4235</v>
      </c>
      <c r="K74" s="79">
        <v>2329</v>
      </c>
      <c r="L74" s="79">
        <v>2436</v>
      </c>
      <c r="M74" s="79">
        <v>2565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0</v>
      </c>
      <c r="F77" s="72">
        <f t="shared" ref="F77:M77" si="13">F78+F81+F84+F85+F86+F87+F88</f>
        <v>0</v>
      </c>
      <c r="G77" s="72">
        <f t="shared" si="13"/>
        <v>401</v>
      </c>
      <c r="H77" s="73">
        <f t="shared" si="13"/>
        <v>83</v>
      </c>
      <c r="I77" s="72">
        <f t="shared" si="13"/>
        <v>90</v>
      </c>
      <c r="J77" s="74">
        <f t="shared" si="13"/>
        <v>90</v>
      </c>
      <c r="K77" s="72">
        <f t="shared" si="13"/>
        <v>105</v>
      </c>
      <c r="L77" s="72">
        <f t="shared" si="13"/>
        <v>110</v>
      </c>
      <c r="M77" s="72">
        <f t="shared" si="13"/>
        <v>117.223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0</v>
      </c>
      <c r="F81" s="86">
        <f t="shared" ref="F81:M81" si="15">SUM(F82:F83)</f>
        <v>0</v>
      </c>
      <c r="G81" s="86">
        <f t="shared" si="15"/>
        <v>401</v>
      </c>
      <c r="H81" s="87">
        <f t="shared" si="15"/>
        <v>83</v>
      </c>
      <c r="I81" s="86">
        <f t="shared" si="15"/>
        <v>90</v>
      </c>
      <c r="J81" s="88">
        <f t="shared" si="15"/>
        <v>90</v>
      </c>
      <c r="K81" s="86">
        <f t="shared" si="15"/>
        <v>105</v>
      </c>
      <c r="L81" s="86">
        <f t="shared" si="15"/>
        <v>110</v>
      </c>
      <c r="M81" s="86">
        <f t="shared" si="15"/>
        <v>117.223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0</v>
      </c>
      <c r="F83" s="93">
        <v>0</v>
      </c>
      <c r="G83" s="93">
        <v>401</v>
      </c>
      <c r="H83" s="94">
        <v>83</v>
      </c>
      <c r="I83" s="93">
        <v>90</v>
      </c>
      <c r="J83" s="95">
        <v>90</v>
      </c>
      <c r="K83" s="93">
        <v>105</v>
      </c>
      <c r="L83" s="93">
        <v>110</v>
      </c>
      <c r="M83" s="93">
        <v>117.223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1278410</v>
      </c>
      <c r="F92" s="46">
        <f t="shared" ref="F92:M92" si="16">F4+F51+F77+F90</f>
        <v>1290621</v>
      </c>
      <c r="G92" s="46">
        <f t="shared" si="16"/>
        <v>1444314</v>
      </c>
      <c r="H92" s="47">
        <f t="shared" si="16"/>
        <v>1612043</v>
      </c>
      <c r="I92" s="46">
        <f t="shared" si="16"/>
        <v>1675000</v>
      </c>
      <c r="J92" s="48">
        <f t="shared" si="16"/>
        <v>1675000</v>
      </c>
      <c r="K92" s="46">
        <f t="shared" si="16"/>
        <v>1817476</v>
      </c>
      <c r="L92" s="46">
        <f t="shared" si="16"/>
        <v>1873716</v>
      </c>
      <c r="M92" s="46">
        <f t="shared" si="16"/>
        <v>1948443.0279999999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207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128</v>
      </c>
      <c r="F3" s="17" t="s">
        <v>127</v>
      </c>
      <c r="G3" s="17" t="s">
        <v>126</v>
      </c>
      <c r="H3" s="173" t="s">
        <v>125</v>
      </c>
      <c r="I3" s="174"/>
      <c r="J3" s="175"/>
      <c r="K3" s="17" t="s">
        <v>124</v>
      </c>
      <c r="L3" s="17" t="s">
        <v>123</v>
      </c>
      <c r="M3" s="17" t="s">
        <v>122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515560</v>
      </c>
      <c r="F4" s="72">
        <f t="shared" ref="F4:M4" si="0">F5+F8+F47</f>
        <v>551703</v>
      </c>
      <c r="G4" s="72">
        <f t="shared" si="0"/>
        <v>603632</v>
      </c>
      <c r="H4" s="73">
        <f t="shared" si="0"/>
        <v>672193</v>
      </c>
      <c r="I4" s="72">
        <f t="shared" si="0"/>
        <v>675182</v>
      </c>
      <c r="J4" s="74">
        <f t="shared" si="0"/>
        <v>675012</v>
      </c>
      <c r="K4" s="72">
        <f t="shared" si="0"/>
        <v>724004</v>
      </c>
      <c r="L4" s="72">
        <f t="shared" si="0"/>
        <v>775647</v>
      </c>
      <c r="M4" s="72">
        <f t="shared" si="0"/>
        <v>818515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514327</v>
      </c>
      <c r="F5" s="100">
        <f t="shared" ref="F5:M5" si="1">SUM(F6:F7)</f>
        <v>550579</v>
      </c>
      <c r="G5" s="100">
        <f t="shared" si="1"/>
        <v>602263</v>
      </c>
      <c r="H5" s="101">
        <f t="shared" si="1"/>
        <v>671443</v>
      </c>
      <c r="I5" s="100">
        <f t="shared" si="1"/>
        <v>674504</v>
      </c>
      <c r="J5" s="102">
        <f t="shared" si="1"/>
        <v>674504</v>
      </c>
      <c r="K5" s="100">
        <f t="shared" si="1"/>
        <v>723264</v>
      </c>
      <c r="L5" s="100">
        <f t="shared" si="1"/>
        <v>774907</v>
      </c>
      <c r="M5" s="100">
        <f t="shared" si="1"/>
        <v>817775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451440</v>
      </c>
      <c r="F6" s="79">
        <v>480885</v>
      </c>
      <c r="G6" s="79">
        <v>517946</v>
      </c>
      <c r="H6" s="80">
        <v>577569</v>
      </c>
      <c r="I6" s="79">
        <v>580185</v>
      </c>
      <c r="J6" s="81">
        <v>586818</v>
      </c>
      <c r="K6" s="79">
        <v>622617</v>
      </c>
      <c r="L6" s="79">
        <v>667241</v>
      </c>
      <c r="M6" s="79">
        <v>704536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62887</v>
      </c>
      <c r="F7" s="93">
        <v>69694</v>
      </c>
      <c r="G7" s="93">
        <v>84317</v>
      </c>
      <c r="H7" s="94">
        <v>93874</v>
      </c>
      <c r="I7" s="93">
        <v>94319</v>
      </c>
      <c r="J7" s="95">
        <v>87686</v>
      </c>
      <c r="K7" s="93">
        <v>100647</v>
      </c>
      <c r="L7" s="93">
        <v>107666</v>
      </c>
      <c r="M7" s="93">
        <v>113239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1233</v>
      </c>
      <c r="F8" s="100">
        <f t="shared" ref="F8:M8" si="2">SUM(F9:F46)</f>
        <v>1124</v>
      </c>
      <c r="G8" s="100">
        <f t="shared" si="2"/>
        <v>1369</v>
      </c>
      <c r="H8" s="101">
        <f t="shared" si="2"/>
        <v>750</v>
      </c>
      <c r="I8" s="100">
        <f t="shared" si="2"/>
        <v>678</v>
      </c>
      <c r="J8" s="102">
        <f t="shared" si="2"/>
        <v>508</v>
      </c>
      <c r="K8" s="100">
        <f t="shared" si="2"/>
        <v>740</v>
      </c>
      <c r="L8" s="100">
        <f t="shared" si="2"/>
        <v>740</v>
      </c>
      <c r="M8" s="100">
        <f t="shared" si="2"/>
        <v>740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0</v>
      </c>
      <c r="F9" s="79">
        <v>0</v>
      </c>
      <c r="G9" s="79">
        <v>0</v>
      </c>
      <c r="H9" s="80">
        <v>0</v>
      </c>
      <c r="I9" s="79">
        <v>0</v>
      </c>
      <c r="J9" s="81">
        <v>0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36</v>
      </c>
      <c r="F10" s="86">
        <v>0</v>
      </c>
      <c r="G10" s="86">
        <v>0</v>
      </c>
      <c r="H10" s="87">
        <v>0</v>
      </c>
      <c r="I10" s="86">
        <v>0</v>
      </c>
      <c r="J10" s="88">
        <v>0</v>
      </c>
      <c r="K10" s="86">
        <v>0</v>
      </c>
      <c r="L10" s="86">
        <v>0</v>
      </c>
      <c r="M10" s="86">
        <v>0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0</v>
      </c>
      <c r="F11" s="86">
        <v>0</v>
      </c>
      <c r="G11" s="86">
        <v>0</v>
      </c>
      <c r="H11" s="87">
        <v>0</v>
      </c>
      <c r="I11" s="86">
        <v>0</v>
      </c>
      <c r="J11" s="88">
        <v>12</v>
      </c>
      <c r="K11" s="86">
        <v>0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0</v>
      </c>
      <c r="F14" s="86">
        <v>1</v>
      </c>
      <c r="G14" s="86">
        <v>1</v>
      </c>
      <c r="H14" s="87">
        <v>0</v>
      </c>
      <c r="I14" s="86">
        <v>0</v>
      </c>
      <c r="J14" s="88">
        <v>0</v>
      </c>
      <c r="K14" s="86">
        <v>0</v>
      </c>
      <c r="L14" s="86">
        <v>0</v>
      </c>
      <c r="M14" s="86">
        <v>0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0</v>
      </c>
      <c r="F15" s="86">
        <v>0</v>
      </c>
      <c r="G15" s="86">
        <v>15</v>
      </c>
      <c r="H15" s="87">
        <v>0</v>
      </c>
      <c r="I15" s="86">
        <v>1</v>
      </c>
      <c r="J15" s="88">
        <v>0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0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6">
        <v>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0</v>
      </c>
      <c r="F17" s="86">
        <v>0</v>
      </c>
      <c r="G17" s="86">
        <v>0</v>
      </c>
      <c r="H17" s="87">
        <v>0</v>
      </c>
      <c r="I17" s="86">
        <v>0</v>
      </c>
      <c r="J17" s="88">
        <v>0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0</v>
      </c>
      <c r="F22" s="86">
        <v>0</v>
      </c>
      <c r="G22" s="86">
        <v>0</v>
      </c>
      <c r="H22" s="87">
        <v>0</v>
      </c>
      <c r="I22" s="86">
        <v>0</v>
      </c>
      <c r="J22" s="88">
        <v>0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424</v>
      </c>
      <c r="F23" s="86">
        <v>0</v>
      </c>
      <c r="G23" s="86">
        <v>422</v>
      </c>
      <c r="H23" s="87">
        <v>232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176</v>
      </c>
      <c r="F25" s="86">
        <v>174</v>
      </c>
      <c r="G25" s="86">
        <v>0</v>
      </c>
      <c r="H25" s="87">
        <v>0</v>
      </c>
      <c r="I25" s="86">
        <v>303</v>
      </c>
      <c r="J25" s="88">
        <v>165</v>
      </c>
      <c r="K25" s="86">
        <v>570</v>
      </c>
      <c r="L25" s="86">
        <v>570</v>
      </c>
      <c r="M25" s="86">
        <v>570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2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87</v>
      </c>
      <c r="F31" s="86">
        <v>12</v>
      </c>
      <c r="G31" s="86">
        <v>0</v>
      </c>
      <c r="H31" s="87">
        <v>0</v>
      </c>
      <c r="I31" s="86">
        <v>0</v>
      </c>
      <c r="J31" s="88">
        <v>0</v>
      </c>
      <c r="K31" s="86">
        <v>0</v>
      </c>
      <c r="L31" s="86">
        <v>0</v>
      </c>
      <c r="M31" s="86">
        <v>0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0</v>
      </c>
      <c r="H32" s="87">
        <v>0</v>
      </c>
      <c r="I32" s="86">
        <v>0</v>
      </c>
      <c r="J32" s="88">
        <v>0</v>
      </c>
      <c r="K32" s="86">
        <v>3</v>
      </c>
      <c r="L32" s="86">
        <v>3</v>
      </c>
      <c r="M32" s="86">
        <v>3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1</v>
      </c>
      <c r="F37" s="86">
        <v>2</v>
      </c>
      <c r="G37" s="86">
        <v>0</v>
      </c>
      <c r="H37" s="87">
        <v>40</v>
      </c>
      <c r="I37" s="86">
        <v>3</v>
      </c>
      <c r="J37" s="88">
        <v>0</v>
      </c>
      <c r="K37" s="86">
        <v>3</v>
      </c>
      <c r="L37" s="86">
        <v>3</v>
      </c>
      <c r="M37" s="86">
        <v>3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22</v>
      </c>
      <c r="F38" s="86">
        <v>126</v>
      </c>
      <c r="G38" s="86">
        <v>46</v>
      </c>
      <c r="H38" s="87">
        <v>98</v>
      </c>
      <c r="I38" s="86">
        <v>113</v>
      </c>
      <c r="J38" s="88">
        <v>33</v>
      </c>
      <c r="K38" s="86">
        <v>130</v>
      </c>
      <c r="L38" s="86">
        <v>130</v>
      </c>
      <c r="M38" s="86">
        <v>130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0</v>
      </c>
      <c r="F39" s="86">
        <v>0</v>
      </c>
      <c r="G39" s="86">
        <v>0</v>
      </c>
      <c r="H39" s="87">
        <v>91</v>
      </c>
      <c r="I39" s="86">
        <v>0</v>
      </c>
      <c r="J39" s="88">
        <v>0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0</v>
      </c>
      <c r="F40" s="86">
        <v>0</v>
      </c>
      <c r="G40" s="86">
        <v>0</v>
      </c>
      <c r="H40" s="87">
        <v>0</v>
      </c>
      <c r="I40" s="86">
        <v>0</v>
      </c>
      <c r="J40" s="88">
        <v>0</v>
      </c>
      <c r="K40" s="86">
        <v>0</v>
      </c>
      <c r="L40" s="86">
        <v>0</v>
      </c>
      <c r="M40" s="86">
        <v>0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0</v>
      </c>
      <c r="G41" s="86">
        <v>0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358</v>
      </c>
      <c r="F42" s="86">
        <v>456</v>
      </c>
      <c r="G42" s="86">
        <v>779</v>
      </c>
      <c r="H42" s="87">
        <v>256</v>
      </c>
      <c r="I42" s="86">
        <v>256</v>
      </c>
      <c r="J42" s="88">
        <v>256</v>
      </c>
      <c r="K42" s="86">
        <v>34</v>
      </c>
      <c r="L42" s="86">
        <v>34</v>
      </c>
      <c r="M42" s="86">
        <v>34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98</v>
      </c>
      <c r="F43" s="86">
        <v>286</v>
      </c>
      <c r="G43" s="86">
        <v>45</v>
      </c>
      <c r="H43" s="87">
        <v>20</v>
      </c>
      <c r="I43" s="86">
        <v>0</v>
      </c>
      <c r="J43" s="88">
        <v>0</v>
      </c>
      <c r="K43" s="86">
        <v>0</v>
      </c>
      <c r="L43" s="86">
        <v>0</v>
      </c>
      <c r="M43" s="86">
        <v>0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0</v>
      </c>
      <c r="F44" s="86">
        <v>37</v>
      </c>
      <c r="G44" s="86">
        <v>10</v>
      </c>
      <c r="H44" s="87">
        <v>0</v>
      </c>
      <c r="I44" s="86">
        <v>0</v>
      </c>
      <c r="J44" s="88">
        <v>42</v>
      </c>
      <c r="K44" s="86">
        <v>0</v>
      </c>
      <c r="L44" s="86">
        <v>0</v>
      </c>
      <c r="M44" s="86">
        <v>0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31</v>
      </c>
      <c r="F45" s="86">
        <v>30</v>
      </c>
      <c r="G45" s="86">
        <v>51</v>
      </c>
      <c r="H45" s="87">
        <v>13</v>
      </c>
      <c r="I45" s="86">
        <v>0</v>
      </c>
      <c r="J45" s="88">
        <v>0</v>
      </c>
      <c r="K45" s="86">
        <v>0</v>
      </c>
      <c r="L45" s="86">
        <v>0</v>
      </c>
      <c r="M45" s="86">
        <v>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269636</v>
      </c>
      <c r="F51" s="72">
        <f t="shared" ref="F51:M51" si="4">F52+F59+F62+F63+F64+F72+F73</f>
        <v>561741</v>
      </c>
      <c r="G51" s="72">
        <f t="shared" si="4"/>
        <v>528531</v>
      </c>
      <c r="H51" s="73">
        <f t="shared" si="4"/>
        <v>1694</v>
      </c>
      <c r="I51" s="72">
        <f t="shared" si="4"/>
        <v>1806</v>
      </c>
      <c r="J51" s="74">
        <f t="shared" si="4"/>
        <v>1976</v>
      </c>
      <c r="K51" s="72">
        <f t="shared" si="4"/>
        <v>1745</v>
      </c>
      <c r="L51" s="72">
        <f t="shared" si="4"/>
        <v>1745</v>
      </c>
      <c r="M51" s="72">
        <f t="shared" si="4"/>
        <v>1745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269262</v>
      </c>
      <c r="F72" s="86">
        <v>561205</v>
      </c>
      <c r="G72" s="86">
        <v>528115</v>
      </c>
      <c r="H72" s="87">
        <v>1694</v>
      </c>
      <c r="I72" s="86">
        <v>1806</v>
      </c>
      <c r="J72" s="88">
        <v>1806</v>
      </c>
      <c r="K72" s="86">
        <v>1745</v>
      </c>
      <c r="L72" s="86">
        <v>1745</v>
      </c>
      <c r="M72" s="86">
        <v>1745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374</v>
      </c>
      <c r="F73" s="86">
        <f t="shared" ref="F73:M73" si="12">SUM(F74:F75)</f>
        <v>536</v>
      </c>
      <c r="G73" s="86">
        <f t="shared" si="12"/>
        <v>416</v>
      </c>
      <c r="H73" s="87">
        <f t="shared" si="12"/>
        <v>0</v>
      </c>
      <c r="I73" s="86">
        <f t="shared" si="12"/>
        <v>0</v>
      </c>
      <c r="J73" s="88">
        <f t="shared" si="12"/>
        <v>170</v>
      </c>
      <c r="K73" s="86">
        <f t="shared" si="12"/>
        <v>0</v>
      </c>
      <c r="L73" s="86">
        <f t="shared" si="12"/>
        <v>0</v>
      </c>
      <c r="M73" s="86">
        <f t="shared" si="12"/>
        <v>0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374</v>
      </c>
      <c r="F74" s="79">
        <v>536</v>
      </c>
      <c r="G74" s="79">
        <v>416</v>
      </c>
      <c r="H74" s="80">
        <v>0</v>
      </c>
      <c r="I74" s="79">
        <v>0</v>
      </c>
      <c r="J74" s="81">
        <v>170</v>
      </c>
      <c r="K74" s="79">
        <v>0</v>
      </c>
      <c r="L74" s="79">
        <v>0</v>
      </c>
      <c r="M74" s="79">
        <v>0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0</v>
      </c>
      <c r="F77" s="72">
        <f t="shared" ref="F77:M77" si="13">F78+F81+F84+F85+F86+F87+F88</f>
        <v>0</v>
      </c>
      <c r="G77" s="72">
        <f t="shared" si="13"/>
        <v>9</v>
      </c>
      <c r="H77" s="73">
        <f t="shared" si="13"/>
        <v>0</v>
      </c>
      <c r="I77" s="72">
        <f t="shared" si="13"/>
        <v>72</v>
      </c>
      <c r="J77" s="74">
        <f t="shared" si="13"/>
        <v>72</v>
      </c>
      <c r="K77" s="72">
        <f t="shared" si="13"/>
        <v>60</v>
      </c>
      <c r="L77" s="72">
        <f t="shared" si="13"/>
        <v>60</v>
      </c>
      <c r="M77" s="72">
        <f t="shared" si="13"/>
        <v>60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0</v>
      </c>
      <c r="F81" s="86">
        <f t="shared" ref="F81:M81" si="15">SUM(F82:F83)</f>
        <v>0</v>
      </c>
      <c r="G81" s="86">
        <f t="shared" si="15"/>
        <v>9</v>
      </c>
      <c r="H81" s="87">
        <f t="shared" si="15"/>
        <v>0</v>
      </c>
      <c r="I81" s="86">
        <f t="shared" si="15"/>
        <v>72</v>
      </c>
      <c r="J81" s="88">
        <f t="shared" si="15"/>
        <v>72</v>
      </c>
      <c r="K81" s="86">
        <f t="shared" si="15"/>
        <v>60</v>
      </c>
      <c r="L81" s="86">
        <f t="shared" si="15"/>
        <v>60</v>
      </c>
      <c r="M81" s="86">
        <f t="shared" si="15"/>
        <v>60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0</v>
      </c>
      <c r="F83" s="93">
        <v>0</v>
      </c>
      <c r="G83" s="93">
        <v>9</v>
      </c>
      <c r="H83" s="94">
        <v>0</v>
      </c>
      <c r="I83" s="93">
        <v>72</v>
      </c>
      <c r="J83" s="95">
        <v>72</v>
      </c>
      <c r="K83" s="93">
        <v>60</v>
      </c>
      <c r="L83" s="93">
        <v>60</v>
      </c>
      <c r="M83" s="93">
        <v>60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785196</v>
      </c>
      <c r="F92" s="46">
        <f t="shared" ref="F92:M92" si="16">F4+F51+F77+F90</f>
        <v>1113444</v>
      </c>
      <c r="G92" s="46">
        <f t="shared" si="16"/>
        <v>1132172</v>
      </c>
      <c r="H92" s="47">
        <f t="shared" si="16"/>
        <v>673887</v>
      </c>
      <c r="I92" s="46">
        <f t="shared" si="16"/>
        <v>677060</v>
      </c>
      <c r="J92" s="48">
        <f t="shared" si="16"/>
        <v>677060</v>
      </c>
      <c r="K92" s="46">
        <f t="shared" si="16"/>
        <v>725809</v>
      </c>
      <c r="L92" s="46">
        <f t="shared" si="16"/>
        <v>777452</v>
      </c>
      <c r="M92" s="46">
        <f t="shared" si="16"/>
        <v>820320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208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128</v>
      </c>
      <c r="F3" s="17" t="s">
        <v>127</v>
      </c>
      <c r="G3" s="17" t="s">
        <v>126</v>
      </c>
      <c r="H3" s="173" t="s">
        <v>125</v>
      </c>
      <c r="I3" s="174"/>
      <c r="J3" s="175"/>
      <c r="K3" s="17" t="s">
        <v>124</v>
      </c>
      <c r="L3" s="17" t="s">
        <v>123</v>
      </c>
      <c r="M3" s="17" t="s">
        <v>122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260185</v>
      </c>
      <c r="F4" s="72">
        <f t="shared" ref="F4:M4" si="0">F5+F8+F47</f>
        <v>347021</v>
      </c>
      <c r="G4" s="72">
        <f t="shared" si="0"/>
        <v>363862</v>
      </c>
      <c r="H4" s="73">
        <f t="shared" si="0"/>
        <v>371248</v>
      </c>
      <c r="I4" s="72">
        <f t="shared" si="0"/>
        <v>397939</v>
      </c>
      <c r="J4" s="74">
        <f t="shared" si="0"/>
        <v>397317</v>
      </c>
      <c r="K4" s="72">
        <f t="shared" si="0"/>
        <v>384976</v>
      </c>
      <c r="L4" s="72">
        <f t="shared" si="0"/>
        <v>402617.47399999999</v>
      </c>
      <c r="M4" s="72">
        <f t="shared" si="0"/>
        <v>423958.41912199999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183718</v>
      </c>
      <c r="F5" s="100">
        <f t="shared" ref="F5:M5" si="1">SUM(F6:F7)</f>
        <v>249862</v>
      </c>
      <c r="G5" s="100">
        <f t="shared" si="1"/>
        <v>342870</v>
      </c>
      <c r="H5" s="101">
        <f t="shared" si="1"/>
        <v>351105</v>
      </c>
      <c r="I5" s="100">
        <f t="shared" si="1"/>
        <v>379072</v>
      </c>
      <c r="J5" s="102">
        <f t="shared" si="1"/>
        <v>379072</v>
      </c>
      <c r="K5" s="100">
        <f t="shared" si="1"/>
        <v>364334</v>
      </c>
      <c r="L5" s="100">
        <f t="shared" si="1"/>
        <v>381094</v>
      </c>
      <c r="M5" s="100">
        <f t="shared" si="1"/>
        <v>401292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175507</v>
      </c>
      <c r="F6" s="79">
        <v>238433</v>
      </c>
      <c r="G6" s="79">
        <v>294868</v>
      </c>
      <c r="H6" s="80">
        <v>281373</v>
      </c>
      <c r="I6" s="79">
        <v>296071</v>
      </c>
      <c r="J6" s="81">
        <v>329793</v>
      </c>
      <c r="K6" s="79">
        <v>292060</v>
      </c>
      <c r="L6" s="79">
        <v>305495</v>
      </c>
      <c r="M6" s="79">
        <v>321686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8211</v>
      </c>
      <c r="F7" s="93">
        <v>11429</v>
      </c>
      <c r="G7" s="93">
        <v>48002</v>
      </c>
      <c r="H7" s="94">
        <v>69732</v>
      </c>
      <c r="I7" s="93">
        <v>83001</v>
      </c>
      <c r="J7" s="95">
        <v>49279</v>
      </c>
      <c r="K7" s="93">
        <v>72274</v>
      </c>
      <c r="L7" s="93">
        <v>75599</v>
      </c>
      <c r="M7" s="93">
        <v>79606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76467</v>
      </c>
      <c r="F8" s="100">
        <f t="shared" ref="F8:M8" si="2">SUM(F9:F46)</f>
        <v>97159</v>
      </c>
      <c r="G8" s="100">
        <f t="shared" si="2"/>
        <v>20992</v>
      </c>
      <c r="H8" s="101">
        <f t="shared" si="2"/>
        <v>20143</v>
      </c>
      <c r="I8" s="100">
        <f t="shared" si="2"/>
        <v>18867</v>
      </c>
      <c r="J8" s="102">
        <f t="shared" si="2"/>
        <v>18245</v>
      </c>
      <c r="K8" s="100">
        <f t="shared" si="2"/>
        <v>20642</v>
      </c>
      <c r="L8" s="100">
        <f t="shared" si="2"/>
        <v>21523.474000000002</v>
      </c>
      <c r="M8" s="100">
        <f t="shared" si="2"/>
        <v>22666.419121999999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60</v>
      </c>
      <c r="F9" s="79">
        <v>297</v>
      </c>
      <c r="G9" s="79">
        <v>0</v>
      </c>
      <c r="H9" s="80">
        <v>695</v>
      </c>
      <c r="I9" s="79">
        <v>0</v>
      </c>
      <c r="J9" s="81">
        <v>0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924</v>
      </c>
      <c r="F10" s="86">
        <v>596</v>
      </c>
      <c r="G10" s="86">
        <v>115</v>
      </c>
      <c r="H10" s="87">
        <v>0</v>
      </c>
      <c r="I10" s="86">
        <v>37</v>
      </c>
      <c r="J10" s="88">
        <v>37</v>
      </c>
      <c r="K10" s="86">
        <v>47</v>
      </c>
      <c r="L10" s="86">
        <v>49</v>
      </c>
      <c r="M10" s="86">
        <v>51.286000000000001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1118</v>
      </c>
      <c r="F11" s="86">
        <v>2552</v>
      </c>
      <c r="G11" s="86">
        <v>1219</v>
      </c>
      <c r="H11" s="87">
        <v>1163</v>
      </c>
      <c r="I11" s="86">
        <v>33</v>
      </c>
      <c r="J11" s="88">
        <v>0</v>
      </c>
      <c r="K11" s="86">
        <v>22</v>
      </c>
      <c r="L11" s="86">
        <v>23</v>
      </c>
      <c r="M11" s="86">
        <v>23.948999999999991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1605</v>
      </c>
      <c r="I12" s="86">
        <v>1607</v>
      </c>
      <c r="J12" s="88">
        <v>1607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2000</v>
      </c>
      <c r="H13" s="87">
        <v>246</v>
      </c>
      <c r="I13" s="86">
        <v>2000</v>
      </c>
      <c r="J13" s="88">
        <v>757</v>
      </c>
      <c r="K13" s="86">
        <v>2200</v>
      </c>
      <c r="L13" s="86">
        <v>2356</v>
      </c>
      <c r="M13" s="86">
        <v>2481.4769999999999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36</v>
      </c>
      <c r="F14" s="86">
        <v>151</v>
      </c>
      <c r="G14" s="86">
        <v>190</v>
      </c>
      <c r="H14" s="87">
        <v>695</v>
      </c>
      <c r="I14" s="86">
        <v>25</v>
      </c>
      <c r="J14" s="88">
        <v>25</v>
      </c>
      <c r="K14" s="86">
        <v>25</v>
      </c>
      <c r="L14" s="86">
        <v>26</v>
      </c>
      <c r="M14" s="86">
        <v>27.087999999999997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191</v>
      </c>
      <c r="F15" s="86">
        <v>81</v>
      </c>
      <c r="G15" s="86">
        <v>121</v>
      </c>
      <c r="H15" s="87">
        <v>647</v>
      </c>
      <c r="I15" s="86">
        <v>563</v>
      </c>
      <c r="J15" s="88">
        <v>563</v>
      </c>
      <c r="K15" s="86">
        <v>402</v>
      </c>
      <c r="L15" s="86">
        <v>420.74400000000003</v>
      </c>
      <c r="M15" s="86">
        <v>442.74743200000012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33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6">
        <v>0.31799999999999962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0</v>
      </c>
      <c r="F17" s="86">
        <v>0</v>
      </c>
      <c r="G17" s="86">
        <v>311</v>
      </c>
      <c r="H17" s="87">
        <v>0</v>
      </c>
      <c r="I17" s="86">
        <v>354</v>
      </c>
      <c r="J17" s="88">
        <v>1011</v>
      </c>
      <c r="K17" s="86">
        <v>0</v>
      </c>
      <c r="L17" s="86">
        <v>0</v>
      </c>
      <c r="M17" s="86">
        <v>-0.19600000000002638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634</v>
      </c>
      <c r="F22" s="86">
        <v>732</v>
      </c>
      <c r="G22" s="86">
        <v>417</v>
      </c>
      <c r="H22" s="87">
        <v>0</v>
      </c>
      <c r="I22" s="86">
        <v>3</v>
      </c>
      <c r="J22" s="88">
        <v>3</v>
      </c>
      <c r="K22" s="86">
        <v>0</v>
      </c>
      <c r="L22" s="86">
        <v>0</v>
      </c>
      <c r="M22" s="86">
        <v>-0.3960000000000008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461</v>
      </c>
      <c r="F23" s="86">
        <v>176</v>
      </c>
      <c r="G23" s="86">
        <v>46</v>
      </c>
      <c r="H23" s="87">
        <v>0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508</v>
      </c>
      <c r="F25" s="86">
        <v>643</v>
      </c>
      <c r="G25" s="86">
        <v>0</v>
      </c>
      <c r="H25" s="87">
        <v>0</v>
      </c>
      <c r="I25" s="86">
        <v>131</v>
      </c>
      <c r="J25" s="88">
        <v>131</v>
      </c>
      <c r="K25" s="86">
        <v>128</v>
      </c>
      <c r="L25" s="86">
        <v>134</v>
      </c>
      <c r="M25" s="86">
        <v>140.88999999999999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231</v>
      </c>
      <c r="F31" s="86">
        <v>21878</v>
      </c>
      <c r="G31" s="86">
        <v>7245</v>
      </c>
      <c r="H31" s="87">
        <v>7380</v>
      </c>
      <c r="I31" s="86">
        <v>7403</v>
      </c>
      <c r="J31" s="88">
        <v>8505</v>
      </c>
      <c r="K31" s="86">
        <v>10510</v>
      </c>
      <c r="L31" s="86">
        <v>10953</v>
      </c>
      <c r="M31" s="86">
        <v>11533.919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256</v>
      </c>
      <c r="F32" s="86">
        <v>429</v>
      </c>
      <c r="G32" s="86">
        <v>101</v>
      </c>
      <c r="H32" s="87">
        <v>99</v>
      </c>
      <c r="I32" s="86">
        <v>57</v>
      </c>
      <c r="J32" s="88">
        <v>0</v>
      </c>
      <c r="K32" s="86">
        <v>0</v>
      </c>
      <c r="L32" s="86">
        <v>0</v>
      </c>
      <c r="M32" s="86">
        <v>-9.1999999999998749E-2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22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764</v>
      </c>
      <c r="F37" s="86">
        <v>1118</v>
      </c>
      <c r="G37" s="86">
        <v>379</v>
      </c>
      <c r="H37" s="87">
        <v>744</v>
      </c>
      <c r="I37" s="86">
        <v>41</v>
      </c>
      <c r="J37" s="88">
        <v>41</v>
      </c>
      <c r="K37" s="86">
        <v>17</v>
      </c>
      <c r="L37" s="86">
        <v>18</v>
      </c>
      <c r="M37" s="86">
        <v>19.157999999999987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3796</v>
      </c>
      <c r="F38" s="86">
        <v>1411</v>
      </c>
      <c r="G38" s="86">
        <v>1216</v>
      </c>
      <c r="H38" s="87">
        <v>726</v>
      </c>
      <c r="I38" s="86">
        <v>308</v>
      </c>
      <c r="J38" s="88">
        <v>357</v>
      </c>
      <c r="K38" s="86">
        <v>304</v>
      </c>
      <c r="L38" s="86">
        <v>317.548</v>
      </c>
      <c r="M38" s="86">
        <v>335.90004399999998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1341</v>
      </c>
      <c r="F39" s="86">
        <v>711</v>
      </c>
      <c r="G39" s="86">
        <v>57</v>
      </c>
      <c r="H39" s="87">
        <v>0</v>
      </c>
      <c r="I39" s="86">
        <v>0</v>
      </c>
      <c r="J39" s="88">
        <v>0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2878</v>
      </c>
      <c r="F40" s="86">
        <v>6412</v>
      </c>
      <c r="G40" s="86">
        <v>4390</v>
      </c>
      <c r="H40" s="87">
        <v>2000</v>
      </c>
      <c r="I40" s="86">
        <v>2000</v>
      </c>
      <c r="J40" s="88">
        <v>2775</v>
      </c>
      <c r="K40" s="86">
        <v>1500</v>
      </c>
      <c r="L40" s="86">
        <v>1500</v>
      </c>
      <c r="M40" s="86">
        <v>1579.8059999999998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111</v>
      </c>
      <c r="G41" s="86">
        <v>23</v>
      </c>
      <c r="H41" s="87">
        <v>207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620</v>
      </c>
      <c r="F42" s="86">
        <v>362</v>
      </c>
      <c r="G42" s="86">
        <v>1106</v>
      </c>
      <c r="H42" s="87">
        <v>2496</v>
      </c>
      <c r="I42" s="86">
        <v>1811</v>
      </c>
      <c r="J42" s="88">
        <v>1811</v>
      </c>
      <c r="K42" s="86">
        <v>1131</v>
      </c>
      <c r="L42" s="86">
        <v>1184.182</v>
      </c>
      <c r="M42" s="86">
        <v>1246.8106459999999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8242</v>
      </c>
      <c r="F43" s="86">
        <v>9199</v>
      </c>
      <c r="G43" s="86">
        <v>1475</v>
      </c>
      <c r="H43" s="87">
        <v>1398</v>
      </c>
      <c r="I43" s="86">
        <v>1765</v>
      </c>
      <c r="J43" s="88">
        <v>265</v>
      </c>
      <c r="K43" s="86">
        <v>3600</v>
      </c>
      <c r="L43" s="86">
        <v>3753</v>
      </c>
      <c r="M43" s="86">
        <v>3951.797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54083</v>
      </c>
      <c r="F44" s="86">
        <v>50066</v>
      </c>
      <c r="G44" s="86">
        <v>453</v>
      </c>
      <c r="H44" s="87">
        <v>42</v>
      </c>
      <c r="I44" s="86">
        <v>729</v>
      </c>
      <c r="J44" s="88">
        <v>357</v>
      </c>
      <c r="K44" s="86">
        <v>756</v>
      </c>
      <c r="L44" s="86">
        <v>789</v>
      </c>
      <c r="M44" s="86">
        <v>831.48399999999992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324</v>
      </c>
      <c r="F45" s="86">
        <v>212</v>
      </c>
      <c r="G45" s="86">
        <v>95</v>
      </c>
      <c r="H45" s="87">
        <v>0</v>
      </c>
      <c r="I45" s="86">
        <v>0</v>
      </c>
      <c r="J45" s="88">
        <v>0</v>
      </c>
      <c r="K45" s="86">
        <v>0</v>
      </c>
      <c r="L45" s="86">
        <v>0</v>
      </c>
      <c r="M45" s="86">
        <v>0.47299999999998477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622</v>
      </c>
      <c r="F51" s="72">
        <f t="shared" ref="F51:M51" si="4">F52+F59+F62+F63+F64+F72+F73</f>
        <v>271</v>
      </c>
      <c r="G51" s="72">
        <f t="shared" si="4"/>
        <v>15093</v>
      </c>
      <c r="H51" s="73">
        <f t="shared" si="4"/>
        <v>15911</v>
      </c>
      <c r="I51" s="72">
        <f t="shared" si="4"/>
        <v>18823</v>
      </c>
      <c r="J51" s="74">
        <f t="shared" si="4"/>
        <v>19445</v>
      </c>
      <c r="K51" s="72">
        <f t="shared" si="4"/>
        <v>18332</v>
      </c>
      <c r="L51" s="72">
        <f t="shared" si="4"/>
        <v>19175</v>
      </c>
      <c r="M51" s="72">
        <f t="shared" si="4"/>
        <v>20191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0</v>
      </c>
      <c r="F72" s="86">
        <v>25</v>
      </c>
      <c r="G72" s="86">
        <v>14715</v>
      </c>
      <c r="H72" s="87">
        <v>15911</v>
      </c>
      <c r="I72" s="86">
        <v>18823</v>
      </c>
      <c r="J72" s="88">
        <v>18823</v>
      </c>
      <c r="K72" s="86">
        <v>18332</v>
      </c>
      <c r="L72" s="86">
        <v>19175</v>
      </c>
      <c r="M72" s="86">
        <v>20191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622</v>
      </c>
      <c r="F73" s="86">
        <f t="shared" ref="F73:M73" si="12">SUM(F74:F75)</f>
        <v>246</v>
      </c>
      <c r="G73" s="86">
        <f t="shared" si="12"/>
        <v>378</v>
      </c>
      <c r="H73" s="87">
        <f t="shared" si="12"/>
        <v>0</v>
      </c>
      <c r="I73" s="86">
        <f t="shared" si="12"/>
        <v>0</v>
      </c>
      <c r="J73" s="88">
        <f t="shared" si="12"/>
        <v>622</v>
      </c>
      <c r="K73" s="86">
        <f t="shared" si="12"/>
        <v>0</v>
      </c>
      <c r="L73" s="86">
        <f t="shared" si="12"/>
        <v>0</v>
      </c>
      <c r="M73" s="86">
        <f t="shared" si="12"/>
        <v>0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622</v>
      </c>
      <c r="F74" s="79">
        <v>246</v>
      </c>
      <c r="G74" s="79">
        <v>378</v>
      </c>
      <c r="H74" s="80">
        <v>0</v>
      </c>
      <c r="I74" s="79">
        <v>0</v>
      </c>
      <c r="J74" s="81">
        <v>622</v>
      </c>
      <c r="K74" s="79">
        <v>0</v>
      </c>
      <c r="L74" s="79">
        <v>0</v>
      </c>
      <c r="M74" s="79">
        <v>0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418</v>
      </c>
      <c r="F77" s="72">
        <f t="shared" ref="F77:M77" si="13">F78+F81+F84+F85+F86+F87+F88</f>
        <v>414</v>
      </c>
      <c r="G77" s="72">
        <f t="shared" si="13"/>
        <v>526</v>
      </c>
      <c r="H77" s="73">
        <f t="shared" si="13"/>
        <v>1824</v>
      </c>
      <c r="I77" s="72">
        <f t="shared" si="13"/>
        <v>221</v>
      </c>
      <c r="J77" s="74">
        <f t="shared" si="13"/>
        <v>221</v>
      </c>
      <c r="K77" s="72">
        <f t="shared" si="13"/>
        <v>163</v>
      </c>
      <c r="L77" s="72">
        <f t="shared" si="13"/>
        <v>170</v>
      </c>
      <c r="M77" s="72">
        <f t="shared" si="13"/>
        <v>176.809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176</v>
      </c>
      <c r="F78" s="100">
        <f t="shared" ref="F78:M78" si="14">SUM(F79:F80)</f>
        <v>0</v>
      </c>
      <c r="G78" s="100">
        <f t="shared" si="14"/>
        <v>15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176</v>
      </c>
      <c r="F79" s="79">
        <v>0</v>
      </c>
      <c r="G79" s="79">
        <v>15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242</v>
      </c>
      <c r="F81" s="86">
        <f t="shared" ref="F81:M81" si="15">SUM(F82:F83)</f>
        <v>414</v>
      </c>
      <c r="G81" s="86">
        <f t="shared" si="15"/>
        <v>511</v>
      </c>
      <c r="H81" s="87">
        <f t="shared" si="15"/>
        <v>1824</v>
      </c>
      <c r="I81" s="86">
        <f t="shared" si="15"/>
        <v>221</v>
      </c>
      <c r="J81" s="88">
        <f t="shared" si="15"/>
        <v>221</v>
      </c>
      <c r="K81" s="86">
        <f t="shared" si="15"/>
        <v>163</v>
      </c>
      <c r="L81" s="86">
        <f t="shared" si="15"/>
        <v>170</v>
      </c>
      <c r="M81" s="86">
        <f t="shared" si="15"/>
        <v>176.809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242</v>
      </c>
      <c r="F83" s="93">
        <v>414</v>
      </c>
      <c r="G83" s="93">
        <v>511</v>
      </c>
      <c r="H83" s="94">
        <v>1824</v>
      </c>
      <c r="I83" s="93">
        <v>221</v>
      </c>
      <c r="J83" s="95">
        <v>221</v>
      </c>
      <c r="K83" s="93">
        <v>163</v>
      </c>
      <c r="L83" s="93">
        <v>170</v>
      </c>
      <c r="M83" s="93">
        <v>176.809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0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261225</v>
      </c>
      <c r="F92" s="46">
        <f t="shared" ref="F92:M92" si="16">F4+F51+F77+F90</f>
        <v>347706</v>
      </c>
      <c r="G92" s="46">
        <f t="shared" si="16"/>
        <v>379481</v>
      </c>
      <c r="H92" s="47">
        <f t="shared" si="16"/>
        <v>388983</v>
      </c>
      <c r="I92" s="46">
        <f t="shared" si="16"/>
        <v>416983</v>
      </c>
      <c r="J92" s="48">
        <f t="shared" si="16"/>
        <v>416983</v>
      </c>
      <c r="K92" s="46">
        <f t="shared" si="16"/>
        <v>403471</v>
      </c>
      <c r="L92" s="46">
        <f t="shared" si="16"/>
        <v>421962.47399999999</v>
      </c>
      <c r="M92" s="46">
        <f t="shared" si="16"/>
        <v>444326.228122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rgb="FFFFFF66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184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128</v>
      </c>
      <c r="D3" s="17" t="s">
        <v>127</v>
      </c>
      <c r="E3" s="17" t="s">
        <v>126</v>
      </c>
      <c r="F3" s="173" t="s">
        <v>125</v>
      </c>
      <c r="G3" s="174"/>
      <c r="H3" s="175"/>
      <c r="I3" s="17" t="s">
        <v>124</v>
      </c>
      <c r="J3" s="17" t="s">
        <v>123</v>
      </c>
      <c r="K3" s="17" t="s">
        <v>122</v>
      </c>
    </row>
    <row r="4" spans="1:27" s="23" customFormat="1" ht="12.75" customHeight="1" x14ac:dyDescent="0.25">
      <c r="A4" s="18"/>
      <c r="B4" s="19" t="s">
        <v>6</v>
      </c>
      <c r="C4" s="20">
        <f>SUM(C5:C7)</f>
        <v>19450070</v>
      </c>
      <c r="D4" s="20">
        <f t="shared" ref="D4:K4" si="0">SUM(D5:D7)</f>
        <v>21919371</v>
      </c>
      <c r="E4" s="20">
        <f t="shared" si="0"/>
        <v>23941827</v>
      </c>
      <c r="F4" s="21">
        <f t="shared" si="0"/>
        <v>25198223.793573692</v>
      </c>
      <c r="G4" s="20">
        <f t="shared" si="0"/>
        <v>26084054.793573692</v>
      </c>
      <c r="H4" s="22">
        <f t="shared" si="0"/>
        <v>26543728</v>
      </c>
      <c r="I4" s="20">
        <f t="shared" si="0"/>
        <v>27619626.750655264</v>
      </c>
      <c r="J4" s="20">
        <f t="shared" si="0"/>
        <v>30686442.386</v>
      </c>
      <c r="K4" s="20">
        <f t="shared" si="0"/>
        <v>32497642.992458001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17355058</v>
      </c>
      <c r="D5" s="28">
        <v>19370174</v>
      </c>
      <c r="E5" s="28">
        <v>21040358</v>
      </c>
      <c r="F5" s="27">
        <v>22082190.000000004</v>
      </c>
      <c r="G5" s="28">
        <v>22747164.000000004</v>
      </c>
      <c r="H5" s="29">
        <v>23203024</v>
      </c>
      <c r="I5" s="28">
        <v>24703031</v>
      </c>
      <c r="J5" s="28">
        <v>27291025</v>
      </c>
      <c r="K5" s="29">
        <v>28801338.758000001</v>
      </c>
      <c r="AA5" s="30">
        <v>2</v>
      </c>
    </row>
    <row r="6" spans="1:27" s="14" customFormat="1" ht="12.75" customHeight="1" x14ac:dyDescent="0.25">
      <c r="A6" s="31"/>
      <c r="B6" s="26" t="s">
        <v>9</v>
      </c>
      <c r="C6" s="32">
        <v>2091820</v>
      </c>
      <c r="D6" s="33">
        <v>2548975</v>
      </c>
      <c r="E6" s="33">
        <v>2898526</v>
      </c>
      <c r="F6" s="32">
        <v>3116033.7935736896</v>
      </c>
      <c r="G6" s="33">
        <v>3336890.7935736896</v>
      </c>
      <c r="H6" s="34">
        <v>3340339</v>
      </c>
      <c r="I6" s="33">
        <v>2916595.7506552637</v>
      </c>
      <c r="J6" s="33">
        <v>3395417.3860000004</v>
      </c>
      <c r="K6" s="34">
        <v>3696304.2344580004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3192</v>
      </c>
      <c r="D7" s="36">
        <v>222</v>
      </c>
      <c r="E7" s="36">
        <v>2943</v>
      </c>
      <c r="F7" s="35">
        <v>0</v>
      </c>
      <c r="G7" s="36">
        <v>0</v>
      </c>
      <c r="H7" s="37">
        <v>365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2055298</v>
      </c>
      <c r="D8" s="20">
        <f t="shared" ref="D8:K8" si="1">SUM(D9:D15)</f>
        <v>2814261</v>
      </c>
      <c r="E8" s="20">
        <f t="shared" si="1"/>
        <v>2927573</v>
      </c>
      <c r="F8" s="21">
        <f t="shared" si="1"/>
        <v>3033264</v>
      </c>
      <c r="G8" s="20">
        <f t="shared" si="1"/>
        <v>3102869</v>
      </c>
      <c r="H8" s="22">
        <f t="shared" si="1"/>
        <v>3108619</v>
      </c>
      <c r="I8" s="20">
        <f t="shared" si="1"/>
        <v>3724634</v>
      </c>
      <c r="J8" s="20">
        <f t="shared" si="1"/>
        <v>3863161</v>
      </c>
      <c r="K8" s="20">
        <f t="shared" si="1"/>
        <v>4060185.4539999999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17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14413</v>
      </c>
      <c r="D10" s="33">
        <v>18886</v>
      </c>
      <c r="E10" s="33">
        <v>20151</v>
      </c>
      <c r="F10" s="32">
        <v>21212</v>
      </c>
      <c r="G10" s="33">
        <v>21213</v>
      </c>
      <c r="H10" s="34">
        <v>21213</v>
      </c>
      <c r="I10" s="33">
        <v>22252</v>
      </c>
      <c r="J10" s="33">
        <v>23276</v>
      </c>
      <c r="K10" s="34">
        <v>24510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1937303</v>
      </c>
      <c r="D14" s="33">
        <v>2635637</v>
      </c>
      <c r="E14" s="33">
        <v>2686863</v>
      </c>
      <c r="F14" s="32">
        <v>2805827</v>
      </c>
      <c r="G14" s="33">
        <v>2875431</v>
      </c>
      <c r="H14" s="34">
        <v>2860757</v>
      </c>
      <c r="I14" s="33">
        <v>3420287</v>
      </c>
      <c r="J14" s="33">
        <v>3532511</v>
      </c>
      <c r="K14" s="34">
        <v>3712010.4539999999</v>
      </c>
    </row>
    <row r="15" spans="1:27" s="14" customFormat="1" ht="12.75" customHeight="1" x14ac:dyDescent="0.25">
      <c r="A15" s="25"/>
      <c r="B15" s="26" t="s">
        <v>20</v>
      </c>
      <c r="C15" s="35">
        <v>103582</v>
      </c>
      <c r="D15" s="36">
        <v>159738</v>
      </c>
      <c r="E15" s="36">
        <v>220559</v>
      </c>
      <c r="F15" s="35">
        <v>206225</v>
      </c>
      <c r="G15" s="36">
        <v>206225</v>
      </c>
      <c r="H15" s="37">
        <v>226632</v>
      </c>
      <c r="I15" s="36">
        <v>282095</v>
      </c>
      <c r="J15" s="36">
        <v>307374</v>
      </c>
      <c r="K15" s="37">
        <v>323665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726580</v>
      </c>
      <c r="D16" s="20">
        <f t="shared" ref="D16:K16" si="2">SUM(D17:D23)</f>
        <v>1378981</v>
      </c>
      <c r="E16" s="20">
        <f t="shared" si="2"/>
        <v>1387443</v>
      </c>
      <c r="F16" s="21">
        <f t="shared" si="2"/>
        <v>1044353</v>
      </c>
      <c r="G16" s="20">
        <f t="shared" si="2"/>
        <v>1508333</v>
      </c>
      <c r="H16" s="22">
        <f t="shared" si="2"/>
        <v>1498868</v>
      </c>
      <c r="I16" s="20">
        <f t="shared" si="2"/>
        <v>1500968</v>
      </c>
      <c r="J16" s="20">
        <f t="shared" si="2"/>
        <v>1811035.9439999999</v>
      </c>
      <c r="K16" s="20">
        <f t="shared" si="2"/>
        <v>886187.94703200005</v>
      </c>
    </row>
    <row r="17" spans="1:11" s="14" customFormat="1" ht="12.75" customHeight="1" x14ac:dyDescent="0.25">
      <c r="A17" s="25"/>
      <c r="B17" s="26" t="s">
        <v>22</v>
      </c>
      <c r="C17" s="27">
        <v>626064</v>
      </c>
      <c r="D17" s="28">
        <v>1258561</v>
      </c>
      <c r="E17" s="28">
        <v>1335442</v>
      </c>
      <c r="F17" s="27">
        <v>930694</v>
      </c>
      <c r="G17" s="28">
        <v>1423619</v>
      </c>
      <c r="H17" s="29">
        <v>1430678</v>
      </c>
      <c r="I17" s="28">
        <v>1440297</v>
      </c>
      <c r="J17" s="28">
        <v>1742624</v>
      </c>
      <c r="K17" s="29">
        <v>785488</v>
      </c>
    </row>
    <row r="18" spans="1:11" s="14" customFormat="1" ht="12.75" customHeight="1" x14ac:dyDescent="0.25">
      <c r="A18" s="25"/>
      <c r="B18" s="26" t="s">
        <v>23</v>
      </c>
      <c r="C18" s="32">
        <v>73595</v>
      </c>
      <c r="D18" s="33">
        <v>118431</v>
      </c>
      <c r="E18" s="33">
        <v>43174</v>
      </c>
      <c r="F18" s="32">
        <v>83659</v>
      </c>
      <c r="G18" s="33">
        <v>69279</v>
      </c>
      <c r="H18" s="34">
        <v>54824</v>
      </c>
      <c r="I18" s="33">
        <v>37611</v>
      </c>
      <c r="J18" s="33">
        <v>42365.944000000003</v>
      </c>
      <c r="K18" s="34">
        <v>44598.947032000004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22446</v>
      </c>
      <c r="D22" s="33">
        <v>0</v>
      </c>
      <c r="E22" s="33">
        <v>6569</v>
      </c>
      <c r="F22" s="32">
        <v>27500</v>
      </c>
      <c r="G22" s="33">
        <v>12500</v>
      </c>
      <c r="H22" s="34">
        <v>12500</v>
      </c>
      <c r="I22" s="33">
        <v>22000</v>
      </c>
      <c r="J22" s="33">
        <v>25000</v>
      </c>
      <c r="K22" s="34">
        <v>55000</v>
      </c>
    </row>
    <row r="23" spans="1:11" s="14" customFormat="1" ht="12.75" customHeight="1" x14ac:dyDescent="0.25">
      <c r="A23" s="31"/>
      <c r="B23" s="26" t="s">
        <v>28</v>
      </c>
      <c r="C23" s="35">
        <v>4475</v>
      </c>
      <c r="D23" s="36">
        <v>1989</v>
      </c>
      <c r="E23" s="36">
        <v>2258</v>
      </c>
      <c r="F23" s="35">
        <v>2500</v>
      </c>
      <c r="G23" s="36">
        <v>2935</v>
      </c>
      <c r="H23" s="37">
        <v>866</v>
      </c>
      <c r="I23" s="36">
        <v>1060</v>
      </c>
      <c r="J23" s="36">
        <v>1046</v>
      </c>
      <c r="K23" s="37">
        <v>1101</v>
      </c>
    </row>
    <row r="24" spans="1:11" s="14" customFormat="1" ht="12.75" customHeight="1" x14ac:dyDescent="0.25">
      <c r="A24" s="25"/>
      <c r="B24" s="39" t="s">
        <v>29</v>
      </c>
      <c r="C24" s="20">
        <v>18763</v>
      </c>
      <c r="D24" s="20">
        <v>7416</v>
      </c>
      <c r="E24" s="20">
        <v>60192</v>
      </c>
      <c r="F24" s="21">
        <v>0</v>
      </c>
      <c r="G24" s="20">
        <v>0</v>
      </c>
      <c r="H24" s="22">
        <v>5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22250711</v>
      </c>
      <c r="D26" s="46">
        <f t="shared" ref="D26:K26" si="3">+D4+D8+D16+D24</f>
        <v>26120029</v>
      </c>
      <c r="E26" s="46">
        <f t="shared" si="3"/>
        <v>28317035</v>
      </c>
      <c r="F26" s="47">
        <f t="shared" si="3"/>
        <v>29275840.793573692</v>
      </c>
      <c r="G26" s="46">
        <f t="shared" si="3"/>
        <v>30695256.793573692</v>
      </c>
      <c r="H26" s="48">
        <f t="shared" si="3"/>
        <v>31151220</v>
      </c>
      <c r="I26" s="46">
        <f t="shared" si="3"/>
        <v>32845228.750655264</v>
      </c>
      <c r="J26" s="46">
        <f t="shared" si="3"/>
        <v>36360639.329999998</v>
      </c>
      <c r="K26" s="46">
        <f t="shared" si="3"/>
        <v>37444016.393489994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209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128</v>
      </c>
      <c r="F3" s="17" t="s">
        <v>127</v>
      </c>
      <c r="G3" s="17" t="s">
        <v>126</v>
      </c>
      <c r="H3" s="173" t="s">
        <v>125</v>
      </c>
      <c r="I3" s="174"/>
      <c r="J3" s="175"/>
      <c r="K3" s="17" t="s">
        <v>124</v>
      </c>
      <c r="L3" s="17" t="s">
        <v>123</v>
      </c>
      <c r="M3" s="17" t="s">
        <v>122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160924</v>
      </c>
      <c r="F4" s="72">
        <f t="shared" ref="F4:M4" si="0">F5+F8+F47</f>
        <v>247537</v>
      </c>
      <c r="G4" s="72">
        <f t="shared" si="0"/>
        <v>212196</v>
      </c>
      <c r="H4" s="73">
        <f t="shared" si="0"/>
        <v>472733</v>
      </c>
      <c r="I4" s="72">
        <f t="shared" si="0"/>
        <v>472733</v>
      </c>
      <c r="J4" s="74">
        <f t="shared" si="0"/>
        <v>472695</v>
      </c>
      <c r="K4" s="72">
        <f t="shared" si="0"/>
        <v>553056</v>
      </c>
      <c r="L4" s="72">
        <f t="shared" si="0"/>
        <v>733988</v>
      </c>
      <c r="M4" s="72">
        <f t="shared" si="0"/>
        <v>773582.71800000011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73975</v>
      </c>
      <c r="F5" s="100">
        <f t="shared" ref="F5:M5" si="1">SUM(F6:F7)</f>
        <v>114926</v>
      </c>
      <c r="G5" s="100">
        <f t="shared" si="1"/>
        <v>100722</v>
      </c>
      <c r="H5" s="101">
        <f t="shared" si="1"/>
        <v>203609</v>
      </c>
      <c r="I5" s="100">
        <f t="shared" si="1"/>
        <v>203609</v>
      </c>
      <c r="J5" s="102">
        <f t="shared" si="1"/>
        <v>203609</v>
      </c>
      <c r="K5" s="100">
        <f t="shared" si="1"/>
        <v>237437</v>
      </c>
      <c r="L5" s="100">
        <f t="shared" si="1"/>
        <v>379046</v>
      </c>
      <c r="M5" s="100">
        <f t="shared" si="1"/>
        <v>399291.47600000002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73883</v>
      </c>
      <c r="F6" s="79">
        <v>114117</v>
      </c>
      <c r="G6" s="79">
        <v>86620</v>
      </c>
      <c r="H6" s="80">
        <v>203609</v>
      </c>
      <c r="I6" s="79">
        <v>203609</v>
      </c>
      <c r="J6" s="81">
        <v>203609</v>
      </c>
      <c r="K6" s="79">
        <v>237437</v>
      </c>
      <c r="L6" s="79">
        <v>378941</v>
      </c>
      <c r="M6" s="79">
        <v>399180.47600000002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92</v>
      </c>
      <c r="F7" s="93">
        <v>809</v>
      </c>
      <c r="G7" s="93">
        <v>14102</v>
      </c>
      <c r="H7" s="94">
        <v>0</v>
      </c>
      <c r="I7" s="93">
        <v>0</v>
      </c>
      <c r="J7" s="95">
        <v>0</v>
      </c>
      <c r="K7" s="93">
        <v>0</v>
      </c>
      <c r="L7" s="93">
        <v>105</v>
      </c>
      <c r="M7" s="93">
        <v>111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86949</v>
      </c>
      <c r="F8" s="100">
        <f t="shared" ref="F8:M8" si="2">SUM(F9:F46)</f>
        <v>132611</v>
      </c>
      <c r="G8" s="100">
        <f t="shared" si="2"/>
        <v>111474</v>
      </c>
      <c r="H8" s="101">
        <f t="shared" si="2"/>
        <v>269124</v>
      </c>
      <c r="I8" s="100">
        <f t="shared" si="2"/>
        <v>269124</v>
      </c>
      <c r="J8" s="102">
        <f t="shared" si="2"/>
        <v>269086</v>
      </c>
      <c r="K8" s="100">
        <f t="shared" si="2"/>
        <v>315619</v>
      </c>
      <c r="L8" s="100">
        <f t="shared" si="2"/>
        <v>354942</v>
      </c>
      <c r="M8" s="100">
        <f t="shared" si="2"/>
        <v>374291.24200000003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195</v>
      </c>
      <c r="F9" s="79">
        <v>0</v>
      </c>
      <c r="G9" s="79">
        <v>0</v>
      </c>
      <c r="H9" s="80">
        <v>0</v>
      </c>
      <c r="I9" s="79">
        <v>0</v>
      </c>
      <c r="J9" s="81">
        <v>0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398</v>
      </c>
      <c r="F10" s="86">
        <v>409</v>
      </c>
      <c r="G10" s="86">
        <v>0</v>
      </c>
      <c r="H10" s="87">
        <v>123</v>
      </c>
      <c r="I10" s="86">
        <v>0</v>
      </c>
      <c r="J10" s="88">
        <v>0</v>
      </c>
      <c r="K10" s="86">
        <v>126</v>
      </c>
      <c r="L10" s="86">
        <v>132</v>
      </c>
      <c r="M10" s="86">
        <v>138.80199999999999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387</v>
      </c>
      <c r="F11" s="86">
        <v>176</v>
      </c>
      <c r="G11" s="86">
        <v>330</v>
      </c>
      <c r="H11" s="87">
        <v>99</v>
      </c>
      <c r="I11" s="86">
        <v>88</v>
      </c>
      <c r="J11" s="88">
        <v>9856</v>
      </c>
      <c r="K11" s="86">
        <v>0</v>
      </c>
      <c r="L11" s="86">
        <v>0</v>
      </c>
      <c r="M11" s="86">
        <v>-0.74200000000037925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15</v>
      </c>
      <c r="F14" s="86">
        <v>30</v>
      </c>
      <c r="G14" s="86">
        <v>0</v>
      </c>
      <c r="H14" s="87">
        <v>288</v>
      </c>
      <c r="I14" s="86">
        <v>0</v>
      </c>
      <c r="J14" s="88">
        <v>0</v>
      </c>
      <c r="K14" s="86">
        <v>0</v>
      </c>
      <c r="L14" s="86">
        <v>0</v>
      </c>
      <c r="M14" s="86">
        <v>0.11199999999996635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-2</v>
      </c>
      <c r="F15" s="86">
        <v>38</v>
      </c>
      <c r="G15" s="86">
        <v>12</v>
      </c>
      <c r="H15" s="87">
        <v>158</v>
      </c>
      <c r="I15" s="86">
        <v>10</v>
      </c>
      <c r="J15" s="88">
        <v>10</v>
      </c>
      <c r="K15" s="86">
        <v>198</v>
      </c>
      <c r="L15" s="86">
        <v>207</v>
      </c>
      <c r="M15" s="86">
        <v>218.851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0</v>
      </c>
      <c r="H16" s="87">
        <v>36</v>
      </c>
      <c r="I16" s="86">
        <v>0</v>
      </c>
      <c r="J16" s="88">
        <v>0</v>
      </c>
      <c r="K16" s="86">
        <v>0</v>
      </c>
      <c r="L16" s="86">
        <v>0</v>
      </c>
      <c r="M16" s="86">
        <v>0.17299999999999471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0</v>
      </c>
      <c r="F17" s="86">
        <v>0</v>
      </c>
      <c r="G17" s="86">
        <v>0</v>
      </c>
      <c r="H17" s="87">
        <v>1525</v>
      </c>
      <c r="I17" s="86">
        <v>5180</v>
      </c>
      <c r="J17" s="88">
        <v>3969</v>
      </c>
      <c r="K17" s="86">
        <v>10000</v>
      </c>
      <c r="L17" s="86">
        <v>10460</v>
      </c>
      <c r="M17" s="86">
        <v>11013.522000000001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0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0</v>
      </c>
      <c r="F22" s="86">
        <v>18</v>
      </c>
      <c r="G22" s="86">
        <v>11</v>
      </c>
      <c r="H22" s="87">
        <v>0</v>
      </c>
      <c r="I22" s="86">
        <v>0</v>
      </c>
      <c r="J22" s="88">
        <v>0</v>
      </c>
      <c r="K22" s="86">
        <v>0</v>
      </c>
      <c r="L22" s="86">
        <v>0</v>
      </c>
      <c r="M22" s="86">
        <v>1657.4219999999998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1154</v>
      </c>
      <c r="F23" s="86">
        <v>36492</v>
      </c>
      <c r="G23" s="86">
        <v>3532</v>
      </c>
      <c r="H23" s="87">
        <v>697</v>
      </c>
      <c r="I23" s="86">
        <v>697</v>
      </c>
      <c r="J23" s="88">
        <v>797</v>
      </c>
      <c r="K23" s="86">
        <v>6400</v>
      </c>
      <c r="L23" s="86">
        <v>6694</v>
      </c>
      <c r="M23" s="86">
        <v>7049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174</v>
      </c>
      <c r="F25" s="86">
        <v>87</v>
      </c>
      <c r="G25" s="86">
        <v>0</v>
      </c>
      <c r="H25" s="87">
        <v>0</v>
      </c>
      <c r="I25" s="86">
        <v>0</v>
      </c>
      <c r="J25" s="88">
        <v>0</v>
      </c>
      <c r="K25" s="86">
        <v>120</v>
      </c>
      <c r="L25" s="86">
        <v>126</v>
      </c>
      <c r="M25" s="86">
        <v>133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17553</v>
      </c>
      <c r="F31" s="86">
        <v>47517</v>
      </c>
      <c r="G31" s="86">
        <v>9380</v>
      </c>
      <c r="H31" s="87">
        <v>234997</v>
      </c>
      <c r="I31" s="86">
        <v>219916</v>
      </c>
      <c r="J31" s="88">
        <v>220547</v>
      </c>
      <c r="K31" s="86">
        <v>282336</v>
      </c>
      <c r="L31" s="86">
        <v>297164</v>
      </c>
      <c r="M31" s="86">
        <v>336299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15</v>
      </c>
      <c r="G32" s="86">
        <v>66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-0.23700000000000898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4</v>
      </c>
      <c r="F37" s="86">
        <v>98</v>
      </c>
      <c r="G37" s="86">
        <v>146</v>
      </c>
      <c r="H37" s="87">
        <v>983</v>
      </c>
      <c r="I37" s="86">
        <v>74</v>
      </c>
      <c r="J37" s="88">
        <v>74</v>
      </c>
      <c r="K37" s="86">
        <v>74</v>
      </c>
      <c r="L37" s="86">
        <v>77</v>
      </c>
      <c r="M37" s="86">
        <v>80.676999999999794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101</v>
      </c>
      <c r="F38" s="86">
        <v>302</v>
      </c>
      <c r="G38" s="86">
        <v>76</v>
      </c>
      <c r="H38" s="87">
        <v>763</v>
      </c>
      <c r="I38" s="86">
        <v>246</v>
      </c>
      <c r="J38" s="88">
        <v>666</v>
      </c>
      <c r="K38" s="86">
        <v>160</v>
      </c>
      <c r="L38" s="86">
        <v>167</v>
      </c>
      <c r="M38" s="86">
        <v>176.31999999999994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29</v>
      </c>
      <c r="F39" s="86">
        <v>27</v>
      </c>
      <c r="G39" s="86">
        <v>7</v>
      </c>
      <c r="H39" s="87">
        <v>234</v>
      </c>
      <c r="I39" s="86">
        <v>0</v>
      </c>
      <c r="J39" s="88">
        <v>0</v>
      </c>
      <c r="K39" s="86">
        <v>0</v>
      </c>
      <c r="L39" s="86">
        <v>0</v>
      </c>
      <c r="M39" s="86">
        <v>0.19700000000000273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0</v>
      </c>
      <c r="F40" s="86">
        <v>752</v>
      </c>
      <c r="G40" s="86">
        <v>168</v>
      </c>
      <c r="H40" s="87">
        <v>0</v>
      </c>
      <c r="I40" s="86">
        <v>12496</v>
      </c>
      <c r="J40" s="88">
        <v>11896</v>
      </c>
      <c r="K40" s="86">
        <v>13108</v>
      </c>
      <c r="L40" s="86">
        <v>13711</v>
      </c>
      <c r="M40" s="86">
        <v>12780.27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4</v>
      </c>
      <c r="G41" s="86">
        <v>0</v>
      </c>
      <c r="H41" s="87">
        <v>0</v>
      </c>
      <c r="I41" s="86">
        <v>0</v>
      </c>
      <c r="J41" s="88">
        <v>0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81</v>
      </c>
      <c r="F42" s="86">
        <v>19</v>
      </c>
      <c r="G42" s="86">
        <v>0</v>
      </c>
      <c r="H42" s="87">
        <v>899</v>
      </c>
      <c r="I42" s="86">
        <v>273</v>
      </c>
      <c r="J42" s="88">
        <v>265</v>
      </c>
      <c r="K42" s="86">
        <v>120</v>
      </c>
      <c r="L42" s="86">
        <v>126</v>
      </c>
      <c r="M42" s="86">
        <v>132.45699999999999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24999</v>
      </c>
      <c r="F43" s="86">
        <v>11495</v>
      </c>
      <c r="G43" s="86">
        <v>32063</v>
      </c>
      <c r="H43" s="87">
        <v>17396</v>
      </c>
      <c r="I43" s="86">
        <v>16785</v>
      </c>
      <c r="J43" s="88">
        <v>7617</v>
      </c>
      <c r="K43" s="86">
        <v>0</v>
      </c>
      <c r="L43" s="86">
        <v>22964</v>
      </c>
      <c r="M43" s="86">
        <v>1332.9769999999999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41861</v>
      </c>
      <c r="F44" s="86">
        <v>35132</v>
      </c>
      <c r="G44" s="86">
        <v>65683</v>
      </c>
      <c r="H44" s="87">
        <v>10871</v>
      </c>
      <c r="I44" s="86">
        <v>13359</v>
      </c>
      <c r="J44" s="88">
        <v>13389</v>
      </c>
      <c r="K44" s="86">
        <v>2977</v>
      </c>
      <c r="L44" s="86">
        <v>3114</v>
      </c>
      <c r="M44" s="86">
        <v>3279.261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0</v>
      </c>
      <c r="F45" s="86">
        <v>0</v>
      </c>
      <c r="G45" s="86">
        <v>0</v>
      </c>
      <c r="H45" s="87">
        <v>55</v>
      </c>
      <c r="I45" s="86">
        <v>0</v>
      </c>
      <c r="J45" s="88">
        <v>0</v>
      </c>
      <c r="K45" s="86">
        <v>0</v>
      </c>
      <c r="L45" s="86">
        <v>0</v>
      </c>
      <c r="M45" s="86">
        <v>0.17999999999999261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95</v>
      </c>
      <c r="F51" s="72">
        <f t="shared" ref="F51:M51" si="4">F52+F59+F62+F63+F64+F72+F73</f>
        <v>93203</v>
      </c>
      <c r="G51" s="72">
        <f t="shared" si="4"/>
        <v>125869</v>
      </c>
      <c r="H51" s="73">
        <f t="shared" si="4"/>
        <v>162898</v>
      </c>
      <c r="I51" s="72">
        <f t="shared" si="4"/>
        <v>162898</v>
      </c>
      <c r="J51" s="74">
        <f t="shared" si="4"/>
        <v>162898</v>
      </c>
      <c r="K51" s="72">
        <f t="shared" si="4"/>
        <v>180782</v>
      </c>
      <c r="L51" s="72">
        <f t="shared" si="4"/>
        <v>189098</v>
      </c>
      <c r="M51" s="72">
        <f t="shared" si="4"/>
        <v>199120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0</v>
      </c>
      <c r="F72" s="86">
        <v>93171</v>
      </c>
      <c r="G72" s="86">
        <v>125864</v>
      </c>
      <c r="H72" s="87">
        <v>162898</v>
      </c>
      <c r="I72" s="86">
        <v>162898</v>
      </c>
      <c r="J72" s="88">
        <v>162898</v>
      </c>
      <c r="K72" s="86">
        <v>180782</v>
      </c>
      <c r="L72" s="86">
        <v>189098</v>
      </c>
      <c r="M72" s="86">
        <v>199120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95</v>
      </c>
      <c r="F73" s="86">
        <f t="shared" ref="F73:M73" si="12">SUM(F74:F75)</f>
        <v>32</v>
      </c>
      <c r="G73" s="86">
        <f t="shared" si="12"/>
        <v>5</v>
      </c>
      <c r="H73" s="87">
        <f t="shared" si="12"/>
        <v>0</v>
      </c>
      <c r="I73" s="86">
        <f t="shared" si="12"/>
        <v>0</v>
      </c>
      <c r="J73" s="88">
        <f t="shared" si="12"/>
        <v>0</v>
      </c>
      <c r="K73" s="86">
        <f t="shared" si="12"/>
        <v>0</v>
      </c>
      <c r="L73" s="86">
        <f t="shared" si="12"/>
        <v>0</v>
      </c>
      <c r="M73" s="86">
        <f t="shared" si="12"/>
        <v>0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95</v>
      </c>
      <c r="F74" s="79">
        <v>32</v>
      </c>
      <c r="G74" s="79">
        <v>5</v>
      </c>
      <c r="H74" s="80">
        <v>0</v>
      </c>
      <c r="I74" s="79">
        <v>0</v>
      </c>
      <c r="J74" s="81">
        <v>0</v>
      </c>
      <c r="K74" s="79">
        <v>0</v>
      </c>
      <c r="L74" s="79">
        <v>0</v>
      </c>
      <c r="M74" s="79">
        <v>0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37</v>
      </c>
      <c r="F77" s="72">
        <f t="shared" ref="F77:M77" si="13">F78+F81+F84+F85+F86+F87+F88</f>
        <v>88</v>
      </c>
      <c r="G77" s="72">
        <f t="shared" si="13"/>
        <v>594</v>
      </c>
      <c r="H77" s="73">
        <f t="shared" si="13"/>
        <v>0</v>
      </c>
      <c r="I77" s="72">
        <f t="shared" si="13"/>
        <v>0</v>
      </c>
      <c r="J77" s="74">
        <f t="shared" si="13"/>
        <v>38</v>
      </c>
      <c r="K77" s="72">
        <f t="shared" si="13"/>
        <v>120</v>
      </c>
      <c r="L77" s="72">
        <f t="shared" si="13"/>
        <v>126</v>
      </c>
      <c r="M77" s="72">
        <f t="shared" si="13"/>
        <v>132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0</v>
      </c>
      <c r="H78" s="101">
        <f t="shared" si="14"/>
        <v>0</v>
      </c>
      <c r="I78" s="100">
        <f t="shared" si="14"/>
        <v>0</v>
      </c>
      <c r="J78" s="102">
        <f t="shared" si="14"/>
        <v>0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0</v>
      </c>
      <c r="H79" s="80">
        <v>0</v>
      </c>
      <c r="I79" s="79">
        <v>0</v>
      </c>
      <c r="J79" s="81">
        <v>0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37</v>
      </c>
      <c r="F81" s="86">
        <f t="shared" ref="F81:M81" si="15">SUM(F82:F83)</f>
        <v>88</v>
      </c>
      <c r="G81" s="86">
        <f t="shared" si="15"/>
        <v>555</v>
      </c>
      <c r="H81" s="87">
        <f t="shared" si="15"/>
        <v>0</v>
      </c>
      <c r="I81" s="86">
        <f t="shared" si="15"/>
        <v>0</v>
      </c>
      <c r="J81" s="88">
        <f t="shared" si="15"/>
        <v>38</v>
      </c>
      <c r="K81" s="86">
        <f t="shared" si="15"/>
        <v>120</v>
      </c>
      <c r="L81" s="86">
        <f t="shared" si="15"/>
        <v>126</v>
      </c>
      <c r="M81" s="86">
        <f t="shared" si="15"/>
        <v>132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37</v>
      </c>
      <c r="F83" s="93">
        <v>88</v>
      </c>
      <c r="G83" s="93">
        <v>555</v>
      </c>
      <c r="H83" s="94">
        <v>0</v>
      </c>
      <c r="I83" s="93">
        <v>0</v>
      </c>
      <c r="J83" s="95">
        <v>38</v>
      </c>
      <c r="K83" s="93">
        <v>120</v>
      </c>
      <c r="L83" s="93">
        <v>126</v>
      </c>
      <c r="M83" s="93">
        <v>132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39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161056</v>
      </c>
      <c r="F92" s="46">
        <f t="shared" ref="F92:M92" si="16">F4+F51+F77+F90</f>
        <v>340828</v>
      </c>
      <c r="G92" s="46">
        <f t="shared" si="16"/>
        <v>338659</v>
      </c>
      <c r="H92" s="47">
        <f t="shared" si="16"/>
        <v>635631</v>
      </c>
      <c r="I92" s="46">
        <f t="shared" si="16"/>
        <v>635631</v>
      </c>
      <c r="J92" s="48">
        <f t="shared" si="16"/>
        <v>635631</v>
      </c>
      <c r="K92" s="46">
        <f t="shared" si="16"/>
        <v>733958</v>
      </c>
      <c r="L92" s="46">
        <f t="shared" si="16"/>
        <v>923212</v>
      </c>
      <c r="M92" s="46">
        <f t="shared" si="16"/>
        <v>972834.71800000011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210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128</v>
      </c>
      <c r="F3" s="17" t="s">
        <v>127</v>
      </c>
      <c r="G3" s="17" t="s">
        <v>126</v>
      </c>
      <c r="H3" s="173" t="s">
        <v>125</v>
      </c>
      <c r="I3" s="174"/>
      <c r="J3" s="175"/>
      <c r="K3" s="17" t="s">
        <v>124</v>
      </c>
      <c r="L3" s="17" t="s">
        <v>123</v>
      </c>
      <c r="M3" s="17" t="s">
        <v>122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77721</v>
      </c>
      <c r="F4" s="72">
        <f t="shared" ref="F4:M4" si="0">F5+F8+F47</f>
        <v>271048</v>
      </c>
      <c r="G4" s="72">
        <f t="shared" si="0"/>
        <v>329981</v>
      </c>
      <c r="H4" s="73">
        <f t="shared" si="0"/>
        <v>301000</v>
      </c>
      <c r="I4" s="72">
        <f t="shared" si="0"/>
        <v>301000</v>
      </c>
      <c r="J4" s="74">
        <f t="shared" si="0"/>
        <v>301000</v>
      </c>
      <c r="K4" s="72">
        <f t="shared" si="0"/>
        <v>252296</v>
      </c>
      <c r="L4" s="72">
        <f t="shared" si="0"/>
        <v>228445</v>
      </c>
      <c r="M4" s="72">
        <f t="shared" si="0"/>
        <v>365072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0</v>
      </c>
      <c r="F5" s="100">
        <f t="shared" ref="F5:M5" si="1">SUM(F6:F7)</f>
        <v>0</v>
      </c>
      <c r="G5" s="100">
        <f t="shared" si="1"/>
        <v>0</v>
      </c>
      <c r="H5" s="101">
        <f t="shared" si="1"/>
        <v>0</v>
      </c>
      <c r="I5" s="100">
        <f t="shared" si="1"/>
        <v>0</v>
      </c>
      <c r="J5" s="102">
        <f t="shared" si="1"/>
        <v>0</v>
      </c>
      <c r="K5" s="100">
        <f t="shared" si="1"/>
        <v>0</v>
      </c>
      <c r="L5" s="100">
        <f t="shared" si="1"/>
        <v>0</v>
      </c>
      <c r="M5" s="100">
        <f t="shared" si="1"/>
        <v>0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0</v>
      </c>
      <c r="F6" s="79">
        <v>0</v>
      </c>
      <c r="G6" s="79">
        <v>0</v>
      </c>
      <c r="H6" s="80">
        <v>0</v>
      </c>
      <c r="I6" s="79">
        <v>0</v>
      </c>
      <c r="J6" s="81">
        <v>0</v>
      </c>
      <c r="K6" s="79">
        <v>0</v>
      </c>
      <c r="L6" s="79">
        <v>0</v>
      </c>
      <c r="M6" s="79">
        <v>0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0</v>
      </c>
      <c r="F7" s="93">
        <v>0</v>
      </c>
      <c r="G7" s="93">
        <v>0</v>
      </c>
      <c r="H7" s="94">
        <v>0</v>
      </c>
      <c r="I7" s="93">
        <v>0</v>
      </c>
      <c r="J7" s="95">
        <v>0</v>
      </c>
      <c r="K7" s="93">
        <v>0</v>
      </c>
      <c r="L7" s="93">
        <v>0</v>
      </c>
      <c r="M7" s="93">
        <v>0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77721</v>
      </c>
      <c r="F8" s="100">
        <f t="shared" ref="F8:M8" si="2">SUM(F9:F46)</f>
        <v>271048</v>
      </c>
      <c r="G8" s="100">
        <f t="shared" si="2"/>
        <v>329981</v>
      </c>
      <c r="H8" s="101">
        <f t="shared" si="2"/>
        <v>301000</v>
      </c>
      <c r="I8" s="100">
        <f t="shared" si="2"/>
        <v>301000</v>
      </c>
      <c r="J8" s="102">
        <f t="shared" si="2"/>
        <v>301000</v>
      </c>
      <c r="K8" s="100">
        <f t="shared" si="2"/>
        <v>252296</v>
      </c>
      <c r="L8" s="100">
        <f t="shared" si="2"/>
        <v>228445</v>
      </c>
      <c r="M8" s="100">
        <f t="shared" si="2"/>
        <v>365072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0</v>
      </c>
      <c r="F9" s="79">
        <v>0</v>
      </c>
      <c r="G9" s="79">
        <v>0</v>
      </c>
      <c r="H9" s="80">
        <v>0</v>
      </c>
      <c r="I9" s="79">
        <v>0</v>
      </c>
      <c r="J9" s="81">
        <v>0</v>
      </c>
      <c r="K9" s="79">
        <v>0</v>
      </c>
      <c r="L9" s="79">
        <v>0</v>
      </c>
      <c r="M9" s="79">
        <v>0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0</v>
      </c>
      <c r="F10" s="86">
        <v>0</v>
      </c>
      <c r="G10" s="86">
        <v>0</v>
      </c>
      <c r="H10" s="87">
        <v>0</v>
      </c>
      <c r="I10" s="86">
        <v>0</v>
      </c>
      <c r="J10" s="88">
        <v>1103</v>
      </c>
      <c r="K10" s="86">
        <v>0</v>
      </c>
      <c r="L10" s="86">
        <v>0</v>
      </c>
      <c r="M10" s="86">
        <v>0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0</v>
      </c>
      <c r="F11" s="86">
        <v>0</v>
      </c>
      <c r="G11" s="86">
        <v>0</v>
      </c>
      <c r="H11" s="87">
        <v>0</v>
      </c>
      <c r="I11" s="86">
        <v>0</v>
      </c>
      <c r="J11" s="88">
        <v>0</v>
      </c>
      <c r="K11" s="86">
        <v>0</v>
      </c>
      <c r="L11" s="86">
        <v>0</v>
      </c>
      <c r="M11" s="86">
        <v>0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0</v>
      </c>
      <c r="J12" s="88">
        <v>0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0</v>
      </c>
      <c r="F13" s="86">
        <v>0</v>
      </c>
      <c r="G13" s="86">
        <v>0</v>
      </c>
      <c r="H13" s="87">
        <v>0</v>
      </c>
      <c r="I13" s="86">
        <v>0</v>
      </c>
      <c r="J13" s="88">
        <v>0</v>
      </c>
      <c r="K13" s="86">
        <v>0</v>
      </c>
      <c r="L13" s="86">
        <v>0</v>
      </c>
      <c r="M13" s="86">
        <v>0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0</v>
      </c>
      <c r="F14" s="86">
        <v>0</v>
      </c>
      <c r="G14" s="86">
        <v>0</v>
      </c>
      <c r="H14" s="87">
        <v>0</v>
      </c>
      <c r="I14" s="86">
        <v>0</v>
      </c>
      <c r="J14" s="88">
        <v>0</v>
      </c>
      <c r="K14" s="86">
        <v>0</v>
      </c>
      <c r="L14" s="86">
        <v>0</v>
      </c>
      <c r="M14" s="86">
        <v>0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0</v>
      </c>
      <c r="F15" s="86">
        <v>0</v>
      </c>
      <c r="G15" s="86">
        <v>0</v>
      </c>
      <c r="H15" s="87">
        <v>0</v>
      </c>
      <c r="I15" s="86">
        <v>0</v>
      </c>
      <c r="J15" s="88">
        <v>0</v>
      </c>
      <c r="K15" s="86">
        <v>0</v>
      </c>
      <c r="L15" s="86">
        <v>0</v>
      </c>
      <c r="M15" s="86">
        <v>0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0</v>
      </c>
      <c r="F16" s="86">
        <v>0</v>
      </c>
      <c r="G16" s="86">
        <v>0</v>
      </c>
      <c r="H16" s="87">
        <v>0</v>
      </c>
      <c r="I16" s="86">
        <v>0</v>
      </c>
      <c r="J16" s="88">
        <v>0</v>
      </c>
      <c r="K16" s="86">
        <v>0</v>
      </c>
      <c r="L16" s="86">
        <v>0</v>
      </c>
      <c r="M16" s="86">
        <v>0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0</v>
      </c>
      <c r="F17" s="86">
        <v>0</v>
      </c>
      <c r="G17" s="86">
        <v>0</v>
      </c>
      <c r="H17" s="87">
        <v>0</v>
      </c>
      <c r="I17" s="86">
        <v>0</v>
      </c>
      <c r="J17" s="88">
        <v>0</v>
      </c>
      <c r="K17" s="86">
        <v>0</v>
      </c>
      <c r="L17" s="86">
        <v>0</v>
      </c>
      <c r="M17" s="86">
        <v>0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31351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0</v>
      </c>
      <c r="F21" s="86">
        <v>0</v>
      </c>
      <c r="G21" s="86">
        <v>0</v>
      </c>
      <c r="H21" s="87">
        <v>0</v>
      </c>
      <c r="I21" s="86">
        <v>0</v>
      </c>
      <c r="J21" s="88">
        <v>104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0</v>
      </c>
      <c r="F22" s="86">
        <v>0</v>
      </c>
      <c r="G22" s="86">
        <v>0</v>
      </c>
      <c r="H22" s="87">
        <v>0</v>
      </c>
      <c r="I22" s="86">
        <v>0</v>
      </c>
      <c r="J22" s="88">
        <v>0</v>
      </c>
      <c r="K22" s="86">
        <v>0</v>
      </c>
      <c r="L22" s="86">
        <v>0</v>
      </c>
      <c r="M22" s="86">
        <v>0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5</v>
      </c>
      <c r="F23" s="86">
        <v>0</v>
      </c>
      <c r="G23" s="86">
        <v>0</v>
      </c>
      <c r="H23" s="87">
        <v>0</v>
      </c>
      <c r="I23" s="86">
        <v>0</v>
      </c>
      <c r="J23" s="88">
        <v>0</v>
      </c>
      <c r="K23" s="86">
        <v>0</v>
      </c>
      <c r="L23" s="86">
        <v>0</v>
      </c>
      <c r="M23" s="86">
        <v>0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0</v>
      </c>
      <c r="F25" s="86">
        <v>0</v>
      </c>
      <c r="G25" s="86">
        <v>0</v>
      </c>
      <c r="H25" s="87">
        <v>0</v>
      </c>
      <c r="I25" s="86">
        <v>0</v>
      </c>
      <c r="J25" s="88">
        <v>0</v>
      </c>
      <c r="K25" s="86">
        <v>0</v>
      </c>
      <c r="L25" s="86">
        <v>0</v>
      </c>
      <c r="M25" s="86">
        <v>0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0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0</v>
      </c>
      <c r="F31" s="86">
        <v>0</v>
      </c>
      <c r="G31" s="86">
        <v>0</v>
      </c>
      <c r="H31" s="87">
        <v>0</v>
      </c>
      <c r="I31" s="86">
        <v>0</v>
      </c>
      <c r="J31" s="88">
        <v>0</v>
      </c>
      <c r="K31" s="86">
        <v>0</v>
      </c>
      <c r="L31" s="86">
        <v>0</v>
      </c>
      <c r="M31" s="86">
        <v>0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0</v>
      </c>
      <c r="F32" s="86">
        <v>0</v>
      </c>
      <c r="G32" s="86">
        <v>0</v>
      </c>
      <c r="H32" s="87">
        <v>0</v>
      </c>
      <c r="I32" s="86">
        <v>0</v>
      </c>
      <c r="J32" s="88">
        <v>0</v>
      </c>
      <c r="K32" s="86">
        <v>0</v>
      </c>
      <c r="L32" s="86">
        <v>0</v>
      </c>
      <c r="M32" s="86">
        <v>0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815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0</v>
      </c>
      <c r="F37" s="86">
        <v>0</v>
      </c>
      <c r="G37" s="86">
        <v>0</v>
      </c>
      <c r="H37" s="87">
        <v>0</v>
      </c>
      <c r="I37" s="86">
        <v>0</v>
      </c>
      <c r="J37" s="88">
        <v>0</v>
      </c>
      <c r="K37" s="86">
        <v>0</v>
      </c>
      <c r="L37" s="86">
        <v>0</v>
      </c>
      <c r="M37" s="86">
        <v>0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0</v>
      </c>
      <c r="F38" s="86">
        <v>0</v>
      </c>
      <c r="G38" s="86">
        <v>0</v>
      </c>
      <c r="H38" s="87">
        <v>0</v>
      </c>
      <c r="I38" s="86">
        <v>0</v>
      </c>
      <c r="J38" s="88">
        <v>0</v>
      </c>
      <c r="K38" s="86">
        <v>0</v>
      </c>
      <c r="L38" s="86">
        <v>0</v>
      </c>
      <c r="M38" s="86">
        <v>0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0</v>
      </c>
      <c r="F39" s="86">
        <v>0</v>
      </c>
      <c r="G39" s="86">
        <v>0</v>
      </c>
      <c r="H39" s="87">
        <v>0</v>
      </c>
      <c r="I39" s="86">
        <v>0</v>
      </c>
      <c r="J39" s="88">
        <v>0</v>
      </c>
      <c r="K39" s="86">
        <v>0</v>
      </c>
      <c r="L39" s="86">
        <v>0</v>
      </c>
      <c r="M39" s="86">
        <v>0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77716</v>
      </c>
      <c r="F40" s="86">
        <v>239697</v>
      </c>
      <c r="G40" s="86">
        <v>329981</v>
      </c>
      <c r="H40" s="87">
        <v>301000</v>
      </c>
      <c r="I40" s="86">
        <v>301000</v>
      </c>
      <c r="J40" s="88">
        <v>298480</v>
      </c>
      <c r="K40" s="86">
        <v>252296</v>
      </c>
      <c r="L40" s="86">
        <v>228445</v>
      </c>
      <c r="M40" s="86">
        <v>365072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0</v>
      </c>
      <c r="F41" s="86">
        <v>0</v>
      </c>
      <c r="G41" s="86">
        <v>0</v>
      </c>
      <c r="H41" s="87">
        <v>0</v>
      </c>
      <c r="I41" s="86">
        <v>0</v>
      </c>
      <c r="J41" s="88">
        <v>498</v>
      </c>
      <c r="K41" s="86">
        <v>0</v>
      </c>
      <c r="L41" s="86">
        <v>0</v>
      </c>
      <c r="M41" s="86">
        <v>0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0</v>
      </c>
      <c r="F42" s="86">
        <v>0</v>
      </c>
      <c r="G42" s="86">
        <v>0</v>
      </c>
      <c r="H42" s="87">
        <v>0</v>
      </c>
      <c r="I42" s="86">
        <v>0</v>
      </c>
      <c r="J42" s="88">
        <v>0</v>
      </c>
      <c r="K42" s="86">
        <v>0</v>
      </c>
      <c r="L42" s="86">
        <v>0</v>
      </c>
      <c r="M42" s="86">
        <v>0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0</v>
      </c>
      <c r="F43" s="86">
        <v>0</v>
      </c>
      <c r="G43" s="86">
        <v>0</v>
      </c>
      <c r="H43" s="87">
        <v>0</v>
      </c>
      <c r="I43" s="86">
        <v>0</v>
      </c>
      <c r="J43" s="88">
        <v>0</v>
      </c>
      <c r="K43" s="86">
        <v>0</v>
      </c>
      <c r="L43" s="86">
        <v>0</v>
      </c>
      <c r="M43" s="86">
        <v>0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0</v>
      </c>
      <c r="F44" s="86">
        <v>0</v>
      </c>
      <c r="G44" s="86">
        <v>0</v>
      </c>
      <c r="H44" s="87">
        <v>0</v>
      </c>
      <c r="I44" s="86">
        <v>0</v>
      </c>
      <c r="J44" s="88">
        <v>0</v>
      </c>
      <c r="K44" s="86">
        <v>0</v>
      </c>
      <c r="L44" s="86">
        <v>0</v>
      </c>
      <c r="M44" s="86">
        <v>0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0</v>
      </c>
      <c r="F45" s="86">
        <v>0</v>
      </c>
      <c r="G45" s="86">
        <v>0</v>
      </c>
      <c r="H45" s="87">
        <v>0</v>
      </c>
      <c r="I45" s="86">
        <v>0</v>
      </c>
      <c r="J45" s="88">
        <v>0</v>
      </c>
      <c r="K45" s="86">
        <v>0</v>
      </c>
      <c r="L45" s="86">
        <v>0</v>
      </c>
      <c r="M45" s="86">
        <v>0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0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0</v>
      </c>
      <c r="F51" s="72">
        <f t="shared" ref="F51:M51" si="4">F52+F59+F62+F63+F64+F72+F73</f>
        <v>0</v>
      </c>
      <c r="G51" s="72">
        <f t="shared" si="4"/>
        <v>0</v>
      </c>
      <c r="H51" s="73">
        <f t="shared" si="4"/>
        <v>0</v>
      </c>
      <c r="I51" s="72">
        <f t="shared" si="4"/>
        <v>0</v>
      </c>
      <c r="J51" s="74">
        <f t="shared" si="4"/>
        <v>0</v>
      </c>
      <c r="K51" s="72">
        <f t="shared" si="4"/>
        <v>0</v>
      </c>
      <c r="L51" s="72">
        <f t="shared" si="4"/>
        <v>0</v>
      </c>
      <c r="M51" s="72">
        <f t="shared" si="4"/>
        <v>0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0</v>
      </c>
      <c r="F59" s="100">
        <f t="shared" ref="F59:M59" si="8">SUM(F60:F61)</f>
        <v>0</v>
      </c>
      <c r="G59" s="100">
        <f t="shared" si="8"/>
        <v>0</v>
      </c>
      <c r="H59" s="101">
        <f t="shared" si="8"/>
        <v>0</v>
      </c>
      <c r="I59" s="100">
        <f t="shared" si="8"/>
        <v>0</v>
      </c>
      <c r="J59" s="102">
        <f t="shared" si="8"/>
        <v>0</v>
      </c>
      <c r="K59" s="100">
        <f t="shared" si="8"/>
        <v>0</v>
      </c>
      <c r="L59" s="100">
        <f t="shared" si="8"/>
        <v>0</v>
      </c>
      <c r="M59" s="100">
        <f t="shared" si="8"/>
        <v>0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0</v>
      </c>
      <c r="F61" s="93">
        <v>0</v>
      </c>
      <c r="G61" s="93">
        <v>0</v>
      </c>
      <c r="H61" s="94">
        <v>0</v>
      </c>
      <c r="I61" s="93">
        <v>0</v>
      </c>
      <c r="J61" s="95">
        <v>0</v>
      </c>
      <c r="K61" s="93">
        <v>0</v>
      </c>
      <c r="L61" s="93">
        <v>0</v>
      </c>
      <c r="M61" s="93">
        <v>0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0</v>
      </c>
      <c r="F72" s="86">
        <v>0</v>
      </c>
      <c r="G72" s="86">
        <v>0</v>
      </c>
      <c r="H72" s="87">
        <v>0</v>
      </c>
      <c r="I72" s="86">
        <v>0</v>
      </c>
      <c r="J72" s="88">
        <v>0</v>
      </c>
      <c r="K72" s="86">
        <v>0</v>
      </c>
      <c r="L72" s="86">
        <v>0</v>
      </c>
      <c r="M72" s="86">
        <v>0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0</v>
      </c>
      <c r="F73" s="86">
        <f t="shared" ref="F73:M73" si="12">SUM(F74:F75)</f>
        <v>0</v>
      </c>
      <c r="G73" s="86">
        <f t="shared" si="12"/>
        <v>0</v>
      </c>
      <c r="H73" s="87">
        <f t="shared" si="12"/>
        <v>0</v>
      </c>
      <c r="I73" s="86">
        <f t="shared" si="12"/>
        <v>0</v>
      </c>
      <c r="J73" s="88">
        <f t="shared" si="12"/>
        <v>0</v>
      </c>
      <c r="K73" s="86">
        <f t="shared" si="12"/>
        <v>0</v>
      </c>
      <c r="L73" s="86">
        <f t="shared" si="12"/>
        <v>0</v>
      </c>
      <c r="M73" s="86">
        <f t="shared" si="12"/>
        <v>0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0</v>
      </c>
      <c r="F74" s="79">
        <v>0</v>
      </c>
      <c r="G74" s="79">
        <v>0</v>
      </c>
      <c r="H74" s="80">
        <v>0</v>
      </c>
      <c r="I74" s="79">
        <v>0</v>
      </c>
      <c r="J74" s="81">
        <v>0</v>
      </c>
      <c r="K74" s="79">
        <v>0</v>
      </c>
      <c r="L74" s="79">
        <v>0</v>
      </c>
      <c r="M74" s="79">
        <v>0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0</v>
      </c>
      <c r="F75" s="93">
        <v>0</v>
      </c>
      <c r="G75" s="93">
        <v>0</v>
      </c>
      <c r="H75" s="94">
        <v>0</v>
      </c>
      <c r="I75" s="93">
        <v>0</v>
      </c>
      <c r="J75" s="95">
        <v>0</v>
      </c>
      <c r="K75" s="93">
        <v>0</v>
      </c>
      <c r="L75" s="93">
        <v>0</v>
      </c>
      <c r="M75" s="93">
        <v>0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648334</v>
      </c>
      <c r="F77" s="72">
        <f t="shared" ref="F77:M77" si="13">F78+F81+F84+F85+F86+F87+F88</f>
        <v>1258561</v>
      </c>
      <c r="G77" s="72">
        <f t="shared" si="13"/>
        <v>1339477</v>
      </c>
      <c r="H77" s="73">
        <f t="shared" si="13"/>
        <v>958194</v>
      </c>
      <c r="I77" s="72">
        <f t="shared" si="13"/>
        <v>1412885</v>
      </c>
      <c r="J77" s="74">
        <f t="shared" si="13"/>
        <v>1412885</v>
      </c>
      <c r="K77" s="72">
        <f t="shared" si="13"/>
        <v>1434339</v>
      </c>
      <c r="L77" s="72">
        <f t="shared" si="13"/>
        <v>1738997</v>
      </c>
      <c r="M77" s="72">
        <f t="shared" si="13"/>
        <v>810344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625888</v>
      </c>
      <c r="F78" s="100">
        <f t="shared" ref="F78:M78" si="14">SUM(F79:F80)</f>
        <v>1258561</v>
      </c>
      <c r="G78" s="100">
        <f t="shared" si="14"/>
        <v>1334121</v>
      </c>
      <c r="H78" s="101">
        <f t="shared" si="14"/>
        <v>930694</v>
      </c>
      <c r="I78" s="100">
        <f t="shared" si="14"/>
        <v>1400385</v>
      </c>
      <c r="J78" s="102">
        <f t="shared" si="14"/>
        <v>1400385</v>
      </c>
      <c r="K78" s="100">
        <f t="shared" si="14"/>
        <v>1412339</v>
      </c>
      <c r="L78" s="100">
        <f t="shared" si="14"/>
        <v>1713997</v>
      </c>
      <c r="M78" s="100">
        <f t="shared" si="14"/>
        <v>755344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625888</v>
      </c>
      <c r="F79" s="79">
        <v>1258561</v>
      </c>
      <c r="G79" s="79">
        <v>1334121</v>
      </c>
      <c r="H79" s="80">
        <v>930694</v>
      </c>
      <c r="I79" s="79">
        <v>1400385</v>
      </c>
      <c r="J79" s="81">
        <v>1400385</v>
      </c>
      <c r="K79" s="79">
        <v>1412339</v>
      </c>
      <c r="L79" s="79">
        <v>1713997</v>
      </c>
      <c r="M79" s="79">
        <v>755344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0</v>
      </c>
      <c r="F81" s="86">
        <f t="shared" ref="F81:M81" si="15">SUM(F82:F83)</f>
        <v>0</v>
      </c>
      <c r="G81" s="86">
        <f t="shared" si="15"/>
        <v>0</v>
      </c>
      <c r="H81" s="87">
        <f t="shared" si="15"/>
        <v>0</v>
      </c>
      <c r="I81" s="86">
        <f t="shared" si="15"/>
        <v>0</v>
      </c>
      <c r="J81" s="88">
        <f t="shared" si="15"/>
        <v>0</v>
      </c>
      <c r="K81" s="86">
        <f t="shared" si="15"/>
        <v>0</v>
      </c>
      <c r="L81" s="86">
        <f t="shared" si="15"/>
        <v>0</v>
      </c>
      <c r="M81" s="86">
        <f t="shared" si="15"/>
        <v>0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0</v>
      </c>
      <c r="F83" s="93">
        <v>0</v>
      </c>
      <c r="G83" s="93">
        <v>0</v>
      </c>
      <c r="H83" s="94">
        <v>0</v>
      </c>
      <c r="I83" s="93">
        <v>0</v>
      </c>
      <c r="J83" s="95">
        <v>0</v>
      </c>
      <c r="K83" s="93">
        <v>0</v>
      </c>
      <c r="L83" s="93">
        <v>0</v>
      </c>
      <c r="M83" s="93">
        <v>0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22446</v>
      </c>
      <c r="F87" s="86">
        <v>0</v>
      </c>
      <c r="G87" s="86">
        <v>5356</v>
      </c>
      <c r="H87" s="87">
        <v>27500</v>
      </c>
      <c r="I87" s="86">
        <v>12500</v>
      </c>
      <c r="J87" s="88">
        <v>12500</v>
      </c>
      <c r="K87" s="86">
        <v>22000</v>
      </c>
      <c r="L87" s="86">
        <v>25000</v>
      </c>
      <c r="M87" s="86">
        <v>55000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0</v>
      </c>
      <c r="F88" s="86">
        <v>0</v>
      </c>
      <c r="G88" s="86">
        <v>0</v>
      </c>
      <c r="H88" s="87">
        <v>0</v>
      </c>
      <c r="I88" s="86">
        <v>0</v>
      </c>
      <c r="J88" s="88">
        <v>0</v>
      </c>
      <c r="K88" s="86">
        <v>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726055</v>
      </c>
      <c r="F92" s="46">
        <f t="shared" ref="F92:M92" si="16">F4+F51+F77+F90</f>
        <v>1529609</v>
      </c>
      <c r="G92" s="46">
        <f t="shared" si="16"/>
        <v>1669458</v>
      </c>
      <c r="H92" s="47">
        <f t="shared" si="16"/>
        <v>1259194</v>
      </c>
      <c r="I92" s="46">
        <f t="shared" si="16"/>
        <v>1713885</v>
      </c>
      <c r="J92" s="48">
        <f t="shared" si="16"/>
        <v>1713885</v>
      </c>
      <c r="K92" s="46">
        <f t="shared" si="16"/>
        <v>1686635</v>
      </c>
      <c r="L92" s="46">
        <f t="shared" si="16"/>
        <v>1967442</v>
      </c>
      <c r="M92" s="46">
        <f t="shared" si="16"/>
        <v>1175416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FFFF66"/>
    <pageSetUpPr fitToPage="1"/>
  </sheetPr>
  <dimension ref="A1:AA312"/>
  <sheetViews>
    <sheetView showGridLines="0" workbookViewId="0"/>
  </sheetViews>
  <sheetFormatPr defaultRowHeight="12.75" x14ac:dyDescent="0.25"/>
  <cols>
    <col min="1" max="1" width="0.85546875" style="49" customWidth="1"/>
    <col min="2" max="2" width="50.85546875" style="49" customWidth="1"/>
    <col min="3" max="4" width="0.85546875" style="49" customWidth="1"/>
    <col min="5" max="13" width="10.7109375" style="49" customWidth="1"/>
    <col min="14" max="15" width="0.85546875" style="49" customWidth="1"/>
    <col min="16" max="16384" width="9.140625" style="49"/>
  </cols>
  <sheetData>
    <row r="1" spans="1:27" s="4" customFormat="1" ht="15.75" customHeight="1" x14ac:dyDescent="0.2">
      <c r="A1" s="1" t="s">
        <v>211</v>
      </c>
      <c r="B1" s="2"/>
      <c r="C1" s="64"/>
      <c r="D1" s="64"/>
      <c r="E1" s="3"/>
      <c r="F1" s="3"/>
      <c r="G1" s="3"/>
      <c r="H1" s="3"/>
      <c r="I1" s="3"/>
      <c r="J1" s="3"/>
      <c r="K1" s="3"/>
      <c r="L1" s="3"/>
      <c r="M1" s="3"/>
      <c r="N1" s="143"/>
      <c r="O1" s="65"/>
    </row>
    <row r="2" spans="1:27" s="14" customFormat="1" ht="25.5" x14ac:dyDescent="0.25">
      <c r="A2" s="5"/>
      <c r="B2" s="6"/>
      <c r="C2" s="66" t="s">
        <v>30</v>
      </c>
      <c r="D2" s="66" t="s">
        <v>30</v>
      </c>
      <c r="E2" s="7" t="s">
        <v>0</v>
      </c>
      <c r="F2" s="8"/>
      <c r="G2" s="8"/>
      <c r="H2" s="9" t="s">
        <v>1</v>
      </c>
      <c r="I2" s="10" t="s">
        <v>2</v>
      </c>
      <c r="J2" s="11" t="s">
        <v>3</v>
      </c>
      <c r="K2" s="12" t="s">
        <v>4</v>
      </c>
      <c r="L2" s="13"/>
      <c r="M2" s="13"/>
      <c r="N2" s="144" t="s">
        <v>30</v>
      </c>
      <c r="O2" s="67" t="s">
        <v>30</v>
      </c>
    </row>
    <row r="3" spans="1:27" s="14" customFormat="1" x14ac:dyDescent="0.25">
      <c r="A3" s="15"/>
      <c r="B3" s="16" t="s">
        <v>5</v>
      </c>
      <c r="C3" s="68" t="s">
        <v>30</v>
      </c>
      <c r="D3" s="68" t="s">
        <v>30</v>
      </c>
      <c r="E3" s="17" t="s">
        <v>128</v>
      </c>
      <c r="F3" s="17" t="s">
        <v>127</v>
      </c>
      <c r="G3" s="17" t="s">
        <v>126</v>
      </c>
      <c r="H3" s="173" t="s">
        <v>125</v>
      </c>
      <c r="I3" s="174"/>
      <c r="J3" s="175"/>
      <c r="K3" s="17" t="s">
        <v>124</v>
      </c>
      <c r="L3" s="17" t="s">
        <v>123</v>
      </c>
      <c r="M3" s="17" t="s">
        <v>122</v>
      </c>
      <c r="N3" s="17" t="s">
        <v>30</v>
      </c>
      <c r="O3" s="69" t="s">
        <v>30</v>
      </c>
    </row>
    <row r="4" spans="1:27" s="23" customFormat="1" x14ac:dyDescent="0.25">
      <c r="A4" s="18"/>
      <c r="B4" s="19" t="s">
        <v>6</v>
      </c>
      <c r="C4" s="145" t="s">
        <v>30</v>
      </c>
      <c r="D4" s="145" t="s">
        <v>30</v>
      </c>
      <c r="E4" s="72">
        <f>E5+E8+E47</f>
        <v>449855</v>
      </c>
      <c r="F4" s="72">
        <f t="shared" ref="F4:M4" si="0">F5+F8+F47</f>
        <v>600723</v>
      </c>
      <c r="G4" s="72">
        <f t="shared" si="0"/>
        <v>695410</v>
      </c>
      <c r="H4" s="73">
        <f t="shared" si="0"/>
        <v>915384.79357368988</v>
      </c>
      <c r="I4" s="72">
        <f t="shared" si="0"/>
        <v>1168085.7935736899</v>
      </c>
      <c r="J4" s="74">
        <f t="shared" si="0"/>
        <v>1167996</v>
      </c>
      <c r="K4" s="72">
        <f t="shared" si="0"/>
        <v>783658.75065526296</v>
      </c>
      <c r="L4" s="72">
        <f t="shared" si="0"/>
        <v>925827.51599999995</v>
      </c>
      <c r="M4" s="72">
        <f t="shared" si="0"/>
        <v>966247.93234800012</v>
      </c>
      <c r="N4" s="146" t="s">
        <v>30</v>
      </c>
      <c r="O4" s="75" t="s">
        <v>30</v>
      </c>
      <c r="AA4" s="24" t="s">
        <v>7</v>
      </c>
    </row>
    <row r="5" spans="1:27" s="14" customFormat="1" x14ac:dyDescent="0.25">
      <c r="A5" s="25"/>
      <c r="B5" s="26" t="s">
        <v>8</v>
      </c>
      <c r="C5" s="147" t="s">
        <v>30</v>
      </c>
      <c r="D5" s="148" t="s">
        <v>30</v>
      </c>
      <c r="E5" s="100">
        <f>SUM(E6:E7)</f>
        <v>96411</v>
      </c>
      <c r="F5" s="100">
        <f t="shared" ref="F5:M5" si="1">SUM(F6:F7)</f>
        <v>102149</v>
      </c>
      <c r="G5" s="100">
        <f t="shared" si="1"/>
        <v>149983</v>
      </c>
      <c r="H5" s="101">
        <f t="shared" si="1"/>
        <v>161767</v>
      </c>
      <c r="I5" s="100">
        <f t="shared" si="1"/>
        <v>372545</v>
      </c>
      <c r="J5" s="102">
        <f t="shared" si="1"/>
        <v>372443</v>
      </c>
      <c r="K5" s="100">
        <f t="shared" si="1"/>
        <v>363372</v>
      </c>
      <c r="L5" s="100">
        <f t="shared" si="1"/>
        <v>377030</v>
      </c>
      <c r="M5" s="100">
        <f t="shared" si="1"/>
        <v>397013.22200000001</v>
      </c>
      <c r="N5" s="149" t="s">
        <v>30</v>
      </c>
      <c r="O5" s="107" t="s">
        <v>30</v>
      </c>
      <c r="AA5" s="30">
        <v>1</v>
      </c>
    </row>
    <row r="6" spans="1:27" s="14" customFormat="1" x14ac:dyDescent="0.25">
      <c r="A6" s="25"/>
      <c r="B6" s="150" t="s">
        <v>64</v>
      </c>
      <c r="C6" s="151" t="s">
        <v>30</v>
      </c>
      <c r="D6" s="147" t="s">
        <v>30</v>
      </c>
      <c r="E6" s="79">
        <v>94831</v>
      </c>
      <c r="F6" s="79">
        <v>102282</v>
      </c>
      <c r="G6" s="79">
        <v>149372</v>
      </c>
      <c r="H6" s="80">
        <v>161767</v>
      </c>
      <c r="I6" s="79">
        <v>372545</v>
      </c>
      <c r="J6" s="81">
        <v>372443</v>
      </c>
      <c r="K6" s="79">
        <v>363012</v>
      </c>
      <c r="L6" s="79">
        <v>377030</v>
      </c>
      <c r="M6" s="79">
        <v>397013.22200000001</v>
      </c>
      <c r="N6" s="152" t="s">
        <v>30</v>
      </c>
      <c r="O6" s="108" t="s">
        <v>30</v>
      </c>
      <c r="AA6" s="24" t="s">
        <v>10</v>
      </c>
    </row>
    <row r="7" spans="1:27" s="14" customFormat="1" x14ac:dyDescent="0.25">
      <c r="A7" s="25"/>
      <c r="B7" s="150" t="s">
        <v>65</v>
      </c>
      <c r="C7" s="151" t="s">
        <v>30</v>
      </c>
      <c r="D7" s="153" t="s">
        <v>30</v>
      </c>
      <c r="E7" s="93">
        <v>1580</v>
      </c>
      <c r="F7" s="93">
        <v>-133</v>
      </c>
      <c r="G7" s="93">
        <v>611</v>
      </c>
      <c r="H7" s="94">
        <v>0</v>
      </c>
      <c r="I7" s="93">
        <v>0</v>
      </c>
      <c r="J7" s="95">
        <v>0</v>
      </c>
      <c r="K7" s="93">
        <v>360</v>
      </c>
      <c r="L7" s="93">
        <v>0</v>
      </c>
      <c r="M7" s="93">
        <v>0</v>
      </c>
      <c r="N7" s="154" t="s">
        <v>30</v>
      </c>
      <c r="O7" s="108" t="s">
        <v>30</v>
      </c>
      <c r="AA7" s="30">
        <v>1</v>
      </c>
    </row>
    <row r="8" spans="1:27" s="14" customFormat="1" x14ac:dyDescent="0.25">
      <c r="A8" s="31"/>
      <c r="B8" s="26" t="s">
        <v>9</v>
      </c>
      <c r="C8" s="151" t="s">
        <v>30</v>
      </c>
      <c r="D8" s="155" t="s">
        <v>30</v>
      </c>
      <c r="E8" s="100">
        <f>SUM(E9:E46)</f>
        <v>353444</v>
      </c>
      <c r="F8" s="100">
        <f t="shared" ref="F8:M8" si="2">SUM(F9:F46)</f>
        <v>498574</v>
      </c>
      <c r="G8" s="100">
        <f t="shared" si="2"/>
        <v>545427</v>
      </c>
      <c r="H8" s="101">
        <f t="shared" si="2"/>
        <v>753617.79357368988</v>
      </c>
      <c r="I8" s="100">
        <f t="shared" si="2"/>
        <v>795540.79357368988</v>
      </c>
      <c r="J8" s="102">
        <f t="shared" si="2"/>
        <v>795553</v>
      </c>
      <c r="K8" s="100">
        <f t="shared" si="2"/>
        <v>420286.75065526291</v>
      </c>
      <c r="L8" s="100">
        <f t="shared" si="2"/>
        <v>548797.51599999995</v>
      </c>
      <c r="M8" s="100">
        <f t="shared" si="2"/>
        <v>569234.71034800005</v>
      </c>
      <c r="N8" s="156" t="s">
        <v>30</v>
      </c>
      <c r="O8" s="108" t="s">
        <v>30</v>
      </c>
      <c r="AA8" s="24" t="s">
        <v>13</v>
      </c>
    </row>
    <row r="9" spans="1:27" s="14" customFormat="1" x14ac:dyDescent="0.25">
      <c r="A9" s="31"/>
      <c r="B9" s="157" t="s">
        <v>66</v>
      </c>
      <c r="C9" s="151" t="s">
        <v>30</v>
      </c>
      <c r="D9" s="147" t="s">
        <v>30</v>
      </c>
      <c r="E9" s="79">
        <v>2970</v>
      </c>
      <c r="F9" s="79">
        <v>567</v>
      </c>
      <c r="G9" s="79">
        <v>1358</v>
      </c>
      <c r="H9" s="80">
        <v>1770.2618601645952</v>
      </c>
      <c r="I9" s="79">
        <v>8064.2618601645954</v>
      </c>
      <c r="J9" s="81">
        <v>8067</v>
      </c>
      <c r="K9" s="79">
        <v>4478.83209599969</v>
      </c>
      <c r="L9" s="79">
        <v>5161.6779999999999</v>
      </c>
      <c r="M9" s="79">
        <v>4611.0219339999994</v>
      </c>
      <c r="N9" s="152" t="s">
        <v>30</v>
      </c>
      <c r="O9" s="108" t="s">
        <v>30</v>
      </c>
      <c r="AA9" s="14" t="s">
        <v>30</v>
      </c>
    </row>
    <row r="10" spans="1:27" s="14" customFormat="1" x14ac:dyDescent="0.25">
      <c r="A10" s="31"/>
      <c r="B10" s="157" t="s">
        <v>67</v>
      </c>
      <c r="C10" s="151" t="s">
        <v>30</v>
      </c>
      <c r="D10" s="151" t="s">
        <v>30</v>
      </c>
      <c r="E10" s="86">
        <v>1196</v>
      </c>
      <c r="F10" s="86">
        <v>1651</v>
      </c>
      <c r="G10" s="86">
        <v>319</v>
      </c>
      <c r="H10" s="87">
        <v>8278</v>
      </c>
      <c r="I10" s="86">
        <v>2967</v>
      </c>
      <c r="J10" s="88">
        <v>2968</v>
      </c>
      <c r="K10" s="86">
        <v>3082</v>
      </c>
      <c r="L10" s="86">
        <v>4513.9660000000003</v>
      </c>
      <c r="M10" s="86">
        <v>3930.075198</v>
      </c>
      <c r="N10" s="158" t="s">
        <v>30</v>
      </c>
      <c r="O10" s="108" t="s">
        <v>30</v>
      </c>
    </row>
    <row r="11" spans="1:27" s="14" customFormat="1" x14ac:dyDescent="0.25">
      <c r="A11" s="31"/>
      <c r="B11" s="157" t="s">
        <v>68</v>
      </c>
      <c r="C11" s="151" t="s">
        <v>30</v>
      </c>
      <c r="D11" s="151" t="s">
        <v>30</v>
      </c>
      <c r="E11" s="86">
        <v>5692</v>
      </c>
      <c r="F11" s="86">
        <v>919</v>
      </c>
      <c r="G11" s="86">
        <v>631</v>
      </c>
      <c r="H11" s="87">
        <v>9818.0010241776272</v>
      </c>
      <c r="I11" s="86">
        <v>11107.001024177627</v>
      </c>
      <c r="J11" s="88">
        <v>11107</v>
      </c>
      <c r="K11" s="86">
        <v>5482.7845815966484</v>
      </c>
      <c r="L11" s="86">
        <v>8385.1139999999996</v>
      </c>
      <c r="M11" s="86">
        <v>10363.261041999998</v>
      </c>
      <c r="N11" s="158" t="s">
        <v>30</v>
      </c>
      <c r="O11" s="108" t="s">
        <v>30</v>
      </c>
    </row>
    <row r="12" spans="1:27" s="14" customFormat="1" x14ac:dyDescent="0.25">
      <c r="A12" s="31"/>
      <c r="B12" s="157" t="s">
        <v>69</v>
      </c>
      <c r="C12" s="151" t="s">
        <v>30</v>
      </c>
      <c r="D12" s="151" t="s">
        <v>30</v>
      </c>
      <c r="E12" s="86">
        <v>0</v>
      </c>
      <c r="F12" s="86">
        <v>0</v>
      </c>
      <c r="G12" s="86">
        <v>0</v>
      </c>
      <c r="H12" s="87">
        <v>0</v>
      </c>
      <c r="I12" s="86">
        <v>71</v>
      </c>
      <c r="J12" s="88">
        <v>71</v>
      </c>
      <c r="K12" s="86">
        <v>0</v>
      </c>
      <c r="L12" s="86">
        <v>0</v>
      </c>
      <c r="M12" s="86">
        <v>0</v>
      </c>
      <c r="N12" s="158" t="s">
        <v>30</v>
      </c>
      <c r="O12" s="108" t="s">
        <v>30</v>
      </c>
    </row>
    <row r="13" spans="1:27" s="14" customFormat="1" x14ac:dyDescent="0.25">
      <c r="A13" s="31"/>
      <c r="B13" s="157" t="s">
        <v>70</v>
      </c>
      <c r="C13" s="151" t="s">
        <v>30</v>
      </c>
      <c r="D13" s="151" t="s">
        <v>30</v>
      </c>
      <c r="E13" s="86">
        <v>150</v>
      </c>
      <c r="F13" s="86">
        <v>36</v>
      </c>
      <c r="G13" s="86">
        <v>92</v>
      </c>
      <c r="H13" s="87">
        <v>0</v>
      </c>
      <c r="I13" s="86">
        <v>100</v>
      </c>
      <c r="J13" s="88">
        <v>100</v>
      </c>
      <c r="K13" s="86">
        <v>0</v>
      </c>
      <c r="L13" s="86">
        <v>0</v>
      </c>
      <c r="M13" s="86">
        <v>0.26400000000001</v>
      </c>
      <c r="N13" s="158" t="s">
        <v>30</v>
      </c>
      <c r="O13" s="108" t="s">
        <v>30</v>
      </c>
    </row>
    <row r="14" spans="1:27" s="14" customFormat="1" x14ac:dyDescent="0.25">
      <c r="A14" s="31"/>
      <c r="B14" s="157" t="s">
        <v>71</v>
      </c>
      <c r="C14" s="151" t="s">
        <v>30</v>
      </c>
      <c r="D14" s="151" t="s">
        <v>30</v>
      </c>
      <c r="E14" s="86">
        <v>1213</v>
      </c>
      <c r="F14" s="86">
        <v>1797</v>
      </c>
      <c r="G14" s="86">
        <v>1655</v>
      </c>
      <c r="H14" s="87">
        <v>1296.7428457864125</v>
      </c>
      <c r="I14" s="86">
        <v>4604.7428457864125</v>
      </c>
      <c r="J14" s="88">
        <v>4605</v>
      </c>
      <c r="K14" s="86">
        <v>6807.879702335551</v>
      </c>
      <c r="L14" s="86">
        <v>11090</v>
      </c>
      <c r="M14" s="86">
        <v>7938.5309999999999</v>
      </c>
      <c r="N14" s="158" t="s">
        <v>30</v>
      </c>
      <c r="O14" s="108" t="s">
        <v>30</v>
      </c>
    </row>
    <row r="15" spans="1:27" s="14" customFormat="1" x14ac:dyDescent="0.25">
      <c r="A15" s="31"/>
      <c r="B15" s="157" t="s">
        <v>72</v>
      </c>
      <c r="C15" s="151" t="s">
        <v>30</v>
      </c>
      <c r="D15" s="151" t="s">
        <v>30</v>
      </c>
      <c r="E15" s="86">
        <v>3098</v>
      </c>
      <c r="F15" s="86">
        <v>6325</v>
      </c>
      <c r="G15" s="86">
        <v>5943</v>
      </c>
      <c r="H15" s="87">
        <v>8985.6560995293839</v>
      </c>
      <c r="I15" s="86">
        <v>11492.656099529384</v>
      </c>
      <c r="J15" s="88">
        <v>11526</v>
      </c>
      <c r="K15" s="86">
        <v>7428.9997986812396</v>
      </c>
      <c r="L15" s="86">
        <v>11385.15</v>
      </c>
      <c r="M15" s="86">
        <v>9543.5479499999983</v>
      </c>
      <c r="N15" s="158" t="s">
        <v>30</v>
      </c>
      <c r="O15" s="108" t="s">
        <v>30</v>
      </c>
    </row>
    <row r="16" spans="1:27" s="14" customFormat="1" x14ac:dyDescent="0.25">
      <c r="A16" s="31"/>
      <c r="B16" s="157" t="s">
        <v>73</v>
      </c>
      <c r="C16" s="151" t="s">
        <v>30</v>
      </c>
      <c r="D16" s="151" t="s">
        <v>30</v>
      </c>
      <c r="E16" s="86">
        <v>7235</v>
      </c>
      <c r="F16" s="86">
        <v>2164</v>
      </c>
      <c r="G16" s="86">
        <v>3809</v>
      </c>
      <c r="H16" s="87">
        <v>8377.7574392663209</v>
      </c>
      <c r="I16" s="86">
        <v>9094.7574392663209</v>
      </c>
      <c r="J16" s="88">
        <v>9077</v>
      </c>
      <c r="K16" s="86">
        <v>13610.230980361668</v>
      </c>
      <c r="L16" s="86">
        <v>15301.172</v>
      </c>
      <c r="M16" s="86">
        <v>15127.531116</v>
      </c>
      <c r="N16" s="158" t="s">
        <v>30</v>
      </c>
      <c r="O16" s="108" t="s">
        <v>30</v>
      </c>
    </row>
    <row r="17" spans="1:15" s="14" customFormat="1" x14ac:dyDescent="0.25">
      <c r="A17" s="31"/>
      <c r="B17" s="157" t="s">
        <v>74</v>
      </c>
      <c r="C17" s="151" t="s">
        <v>30</v>
      </c>
      <c r="D17" s="151" t="s">
        <v>30</v>
      </c>
      <c r="E17" s="86">
        <v>6878</v>
      </c>
      <c r="F17" s="86">
        <v>6279</v>
      </c>
      <c r="G17" s="86">
        <v>17740</v>
      </c>
      <c r="H17" s="87">
        <v>4652</v>
      </c>
      <c r="I17" s="86">
        <v>561</v>
      </c>
      <c r="J17" s="88">
        <v>1064</v>
      </c>
      <c r="K17" s="86">
        <v>0</v>
      </c>
      <c r="L17" s="86">
        <v>0</v>
      </c>
      <c r="M17" s="86">
        <v>0.31799999999657302</v>
      </c>
      <c r="N17" s="158" t="s">
        <v>30</v>
      </c>
      <c r="O17" s="108" t="s">
        <v>30</v>
      </c>
    </row>
    <row r="18" spans="1:15" s="14" customFormat="1" x14ac:dyDescent="0.25">
      <c r="A18" s="31"/>
      <c r="B18" s="157" t="s">
        <v>75</v>
      </c>
      <c r="C18" s="151" t="s">
        <v>30</v>
      </c>
      <c r="D18" s="151" t="s">
        <v>30</v>
      </c>
      <c r="E18" s="86">
        <v>0</v>
      </c>
      <c r="F18" s="86">
        <v>0</v>
      </c>
      <c r="G18" s="86">
        <v>0</v>
      </c>
      <c r="H18" s="87">
        <v>0</v>
      </c>
      <c r="I18" s="86">
        <v>0</v>
      </c>
      <c r="J18" s="88">
        <v>0</v>
      </c>
      <c r="K18" s="86">
        <v>0</v>
      </c>
      <c r="L18" s="86">
        <v>0</v>
      </c>
      <c r="M18" s="86">
        <v>0</v>
      </c>
      <c r="N18" s="158" t="s">
        <v>30</v>
      </c>
      <c r="O18" s="108" t="s">
        <v>30</v>
      </c>
    </row>
    <row r="19" spans="1:15" s="14" customFormat="1" x14ac:dyDescent="0.25">
      <c r="A19" s="31"/>
      <c r="B19" s="157" t="s">
        <v>76</v>
      </c>
      <c r="C19" s="151" t="s">
        <v>30</v>
      </c>
      <c r="D19" s="151" t="s">
        <v>30</v>
      </c>
      <c r="E19" s="86">
        <v>0</v>
      </c>
      <c r="F19" s="86">
        <v>0</v>
      </c>
      <c r="G19" s="86">
        <v>0</v>
      </c>
      <c r="H19" s="87">
        <v>0</v>
      </c>
      <c r="I19" s="86">
        <v>0</v>
      </c>
      <c r="J19" s="88">
        <v>0</v>
      </c>
      <c r="K19" s="86">
        <v>0</v>
      </c>
      <c r="L19" s="86">
        <v>0</v>
      </c>
      <c r="M19" s="86">
        <v>0</v>
      </c>
      <c r="N19" s="158" t="s">
        <v>30</v>
      </c>
      <c r="O19" s="108" t="s">
        <v>30</v>
      </c>
    </row>
    <row r="20" spans="1:15" s="14" customFormat="1" x14ac:dyDescent="0.25">
      <c r="A20" s="31"/>
      <c r="B20" s="157" t="s">
        <v>77</v>
      </c>
      <c r="C20" s="151" t="s">
        <v>30</v>
      </c>
      <c r="D20" s="151" t="s">
        <v>30</v>
      </c>
      <c r="E20" s="86">
        <v>0</v>
      </c>
      <c r="F20" s="86">
        <v>0</v>
      </c>
      <c r="G20" s="86">
        <v>0</v>
      </c>
      <c r="H20" s="87">
        <v>0</v>
      </c>
      <c r="I20" s="86">
        <v>0</v>
      </c>
      <c r="J20" s="88">
        <v>0</v>
      </c>
      <c r="K20" s="86">
        <v>0</v>
      </c>
      <c r="L20" s="86">
        <v>0</v>
      </c>
      <c r="M20" s="86">
        <v>0</v>
      </c>
      <c r="N20" s="158" t="s">
        <v>30</v>
      </c>
      <c r="O20" s="108" t="s">
        <v>30</v>
      </c>
    </row>
    <row r="21" spans="1:15" s="14" customFormat="1" x14ac:dyDescent="0.25">
      <c r="A21" s="31"/>
      <c r="B21" s="157" t="s">
        <v>78</v>
      </c>
      <c r="C21" s="151" t="s">
        <v>30</v>
      </c>
      <c r="D21" s="151" t="s">
        <v>30</v>
      </c>
      <c r="E21" s="86">
        <v>109</v>
      </c>
      <c r="F21" s="86">
        <v>0</v>
      </c>
      <c r="G21" s="86">
        <v>0</v>
      </c>
      <c r="H21" s="87">
        <v>0</v>
      </c>
      <c r="I21" s="86">
        <v>1297</v>
      </c>
      <c r="J21" s="88">
        <v>1297</v>
      </c>
      <c r="K21" s="86">
        <v>0</v>
      </c>
      <c r="L21" s="86">
        <v>0</v>
      </c>
      <c r="M21" s="86">
        <v>0</v>
      </c>
      <c r="N21" s="158" t="s">
        <v>30</v>
      </c>
      <c r="O21" s="108" t="s">
        <v>30</v>
      </c>
    </row>
    <row r="22" spans="1:15" s="14" customFormat="1" x14ac:dyDescent="0.25">
      <c r="A22" s="31"/>
      <c r="B22" s="157" t="s">
        <v>79</v>
      </c>
      <c r="C22" s="151" t="s">
        <v>30</v>
      </c>
      <c r="D22" s="151" t="s">
        <v>30</v>
      </c>
      <c r="E22" s="86">
        <v>926</v>
      </c>
      <c r="F22" s="86">
        <v>167</v>
      </c>
      <c r="G22" s="86">
        <v>356</v>
      </c>
      <c r="H22" s="87">
        <v>237.9760916085435</v>
      </c>
      <c r="I22" s="86">
        <v>513.97609160854347</v>
      </c>
      <c r="J22" s="88">
        <v>600</v>
      </c>
      <c r="K22" s="86">
        <v>12147.230610386578</v>
      </c>
      <c r="L22" s="86">
        <v>21946.907999999999</v>
      </c>
      <c r="M22" s="86">
        <v>367.65412399999997</v>
      </c>
      <c r="N22" s="158" t="s">
        <v>30</v>
      </c>
      <c r="O22" s="108" t="s">
        <v>30</v>
      </c>
    </row>
    <row r="23" spans="1:15" s="14" customFormat="1" x14ac:dyDescent="0.25">
      <c r="A23" s="31"/>
      <c r="B23" s="157" t="s">
        <v>80</v>
      </c>
      <c r="C23" s="151" t="s">
        <v>30</v>
      </c>
      <c r="D23" s="151" t="s">
        <v>30</v>
      </c>
      <c r="E23" s="86">
        <v>35471</v>
      </c>
      <c r="F23" s="86">
        <v>81317</v>
      </c>
      <c r="G23" s="86">
        <v>36108</v>
      </c>
      <c r="H23" s="87">
        <v>94748.573192614946</v>
      </c>
      <c r="I23" s="86">
        <v>28590.573192614938</v>
      </c>
      <c r="J23" s="88">
        <v>28089</v>
      </c>
      <c r="K23" s="86">
        <v>37593.558976008891</v>
      </c>
      <c r="L23" s="86">
        <v>55194.732000000004</v>
      </c>
      <c r="M23" s="86">
        <v>105492.335796</v>
      </c>
      <c r="N23" s="158" t="s">
        <v>30</v>
      </c>
      <c r="O23" s="108" t="s">
        <v>30</v>
      </c>
    </row>
    <row r="24" spans="1:15" s="14" customFormat="1" x14ac:dyDescent="0.25">
      <c r="A24" s="31"/>
      <c r="B24" s="157" t="s">
        <v>81</v>
      </c>
      <c r="C24" s="151" t="s">
        <v>30</v>
      </c>
      <c r="D24" s="151" t="s">
        <v>30</v>
      </c>
      <c r="E24" s="86">
        <v>0</v>
      </c>
      <c r="F24" s="86">
        <v>0</v>
      </c>
      <c r="G24" s="86">
        <v>0</v>
      </c>
      <c r="H24" s="87">
        <v>0</v>
      </c>
      <c r="I24" s="86">
        <v>0</v>
      </c>
      <c r="J24" s="88">
        <v>0</v>
      </c>
      <c r="K24" s="86">
        <v>0</v>
      </c>
      <c r="L24" s="86">
        <v>0</v>
      </c>
      <c r="M24" s="86">
        <v>0</v>
      </c>
      <c r="N24" s="158" t="s">
        <v>30</v>
      </c>
      <c r="O24" s="108" t="s">
        <v>30</v>
      </c>
    </row>
    <row r="25" spans="1:15" s="14" customFormat="1" x14ac:dyDescent="0.25">
      <c r="A25" s="31"/>
      <c r="B25" s="157" t="s">
        <v>82</v>
      </c>
      <c r="C25" s="151" t="s">
        <v>30</v>
      </c>
      <c r="D25" s="151" t="s">
        <v>30</v>
      </c>
      <c r="E25" s="86">
        <v>15027</v>
      </c>
      <c r="F25" s="86">
        <v>15026</v>
      </c>
      <c r="G25" s="86">
        <v>244</v>
      </c>
      <c r="H25" s="87">
        <v>0</v>
      </c>
      <c r="I25" s="86">
        <v>11132</v>
      </c>
      <c r="J25" s="88">
        <v>8085</v>
      </c>
      <c r="K25" s="86">
        <v>15602</v>
      </c>
      <c r="L25" s="86">
        <v>23868</v>
      </c>
      <c r="M25" s="86">
        <v>19787.506000000001</v>
      </c>
      <c r="N25" s="158" t="s">
        <v>30</v>
      </c>
      <c r="O25" s="108" t="s">
        <v>30</v>
      </c>
    </row>
    <row r="26" spans="1:15" s="14" customFormat="1" x14ac:dyDescent="0.25">
      <c r="A26" s="31"/>
      <c r="B26" s="157" t="s">
        <v>83</v>
      </c>
      <c r="C26" s="151" t="s">
        <v>30</v>
      </c>
      <c r="D26" s="151" t="s">
        <v>30</v>
      </c>
      <c r="E26" s="86">
        <v>0</v>
      </c>
      <c r="F26" s="86">
        <v>0</v>
      </c>
      <c r="G26" s="86">
        <v>0</v>
      </c>
      <c r="H26" s="87">
        <v>0</v>
      </c>
      <c r="I26" s="86">
        <v>0</v>
      </c>
      <c r="J26" s="88">
        <v>0</v>
      </c>
      <c r="K26" s="86">
        <v>0</v>
      </c>
      <c r="L26" s="86">
        <v>0</v>
      </c>
      <c r="M26" s="86">
        <v>0</v>
      </c>
      <c r="N26" s="158" t="s">
        <v>30</v>
      </c>
      <c r="O26" s="108" t="s">
        <v>30</v>
      </c>
    </row>
    <row r="27" spans="1:15" s="14" customFormat="1" x14ac:dyDescent="0.25">
      <c r="A27" s="31"/>
      <c r="B27" s="157" t="s">
        <v>84</v>
      </c>
      <c r="C27" s="151" t="s">
        <v>30</v>
      </c>
      <c r="D27" s="151" t="s">
        <v>30</v>
      </c>
      <c r="E27" s="86">
        <v>0</v>
      </c>
      <c r="F27" s="86">
        <v>0</v>
      </c>
      <c r="G27" s="86">
        <v>0</v>
      </c>
      <c r="H27" s="87">
        <v>0</v>
      </c>
      <c r="I27" s="86">
        <v>0</v>
      </c>
      <c r="J27" s="88">
        <v>0</v>
      </c>
      <c r="K27" s="86">
        <v>0</v>
      </c>
      <c r="L27" s="86">
        <v>0</v>
      </c>
      <c r="M27" s="86">
        <v>0</v>
      </c>
      <c r="N27" s="158" t="s">
        <v>30</v>
      </c>
      <c r="O27" s="108" t="s">
        <v>30</v>
      </c>
    </row>
    <row r="28" spans="1:15" s="14" customFormat="1" x14ac:dyDescent="0.25">
      <c r="A28" s="31"/>
      <c r="B28" s="157" t="s">
        <v>85</v>
      </c>
      <c r="C28" s="151" t="s">
        <v>30</v>
      </c>
      <c r="D28" s="151" t="s">
        <v>30</v>
      </c>
      <c r="E28" s="86">
        <v>0</v>
      </c>
      <c r="F28" s="86">
        <v>0</v>
      </c>
      <c r="G28" s="86">
        <v>0</v>
      </c>
      <c r="H28" s="87">
        <v>0</v>
      </c>
      <c r="I28" s="86">
        <v>0</v>
      </c>
      <c r="J28" s="88">
        <v>0</v>
      </c>
      <c r="K28" s="86">
        <v>0</v>
      </c>
      <c r="L28" s="86">
        <v>0</v>
      </c>
      <c r="M28" s="86">
        <v>0</v>
      </c>
      <c r="N28" s="158" t="s">
        <v>30</v>
      </c>
      <c r="O28" s="108" t="s">
        <v>30</v>
      </c>
    </row>
    <row r="29" spans="1:15" s="14" customFormat="1" x14ac:dyDescent="0.25">
      <c r="A29" s="31"/>
      <c r="B29" s="157" t="s">
        <v>86</v>
      </c>
      <c r="C29" s="151" t="s">
        <v>30</v>
      </c>
      <c r="D29" s="151" t="s">
        <v>30</v>
      </c>
      <c r="E29" s="86">
        <v>0</v>
      </c>
      <c r="F29" s="86">
        <v>0</v>
      </c>
      <c r="G29" s="86">
        <v>0</v>
      </c>
      <c r="H29" s="87">
        <v>0</v>
      </c>
      <c r="I29" s="86">
        <v>0</v>
      </c>
      <c r="J29" s="88">
        <v>54</v>
      </c>
      <c r="K29" s="86">
        <v>0</v>
      </c>
      <c r="L29" s="86">
        <v>0</v>
      </c>
      <c r="M29" s="86">
        <v>0</v>
      </c>
      <c r="N29" s="158" t="s">
        <v>30</v>
      </c>
      <c r="O29" s="108" t="s">
        <v>30</v>
      </c>
    </row>
    <row r="30" spans="1:15" s="14" customFormat="1" x14ac:dyDescent="0.25">
      <c r="A30" s="31"/>
      <c r="B30" s="157" t="s">
        <v>87</v>
      </c>
      <c r="C30" s="151" t="s">
        <v>30</v>
      </c>
      <c r="D30" s="151" t="s">
        <v>30</v>
      </c>
      <c r="E30" s="86">
        <v>0</v>
      </c>
      <c r="F30" s="86">
        <v>0</v>
      </c>
      <c r="G30" s="86">
        <v>0</v>
      </c>
      <c r="H30" s="87">
        <v>0</v>
      </c>
      <c r="I30" s="86">
        <v>0</v>
      </c>
      <c r="J30" s="88">
        <v>0</v>
      </c>
      <c r="K30" s="86">
        <v>0</v>
      </c>
      <c r="L30" s="86">
        <v>0</v>
      </c>
      <c r="M30" s="86">
        <v>0</v>
      </c>
      <c r="N30" s="158" t="s">
        <v>30</v>
      </c>
      <c r="O30" s="108" t="s">
        <v>30</v>
      </c>
    </row>
    <row r="31" spans="1:15" s="14" customFormat="1" x14ac:dyDescent="0.25">
      <c r="A31" s="31"/>
      <c r="B31" s="157" t="s">
        <v>88</v>
      </c>
      <c r="C31" s="151" t="s">
        <v>30</v>
      </c>
      <c r="D31" s="151" t="s">
        <v>30</v>
      </c>
      <c r="E31" s="86">
        <v>73401</v>
      </c>
      <c r="F31" s="86">
        <v>131799</v>
      </c>
      <c r="G31" s="86">
        <v>1400</v>
      </c>
      <c r="H31" s="87">
        <v>159207.6402816363</v>
      </c>
      <c r="I31" s="86">
        <v>337108.64028163633</v>
      </c>
      <c r="J31" s="88">
        <v>340144</v>
      </c>
      <c r="K31" s="86">
        <v>22772.481791618196</v>
      </c>
      <c r="L31" s="86">
        <v>30194.57</v>
      </c>
      <c r="M31" s="86">
        <v>58295.031210000001</v>
      </c>
      <c r="N31" s="158" t="s">
        <v>30</v>
      </c>
      <c r="O31" s="108" t="s">
        <v>30</v>
      </c>
    </row>
    <row r="32" spans="1:15" s="14" customFormat="1" x14ac:dyDescent="0.25">
      <c r="A32" s="31"/>
      <c r="B32" s="157" t="s">
        <v>89</v>
      </c>
      <c r="C32" s="151" t="s">
        <v>30</v>
      </c>
      <c r="D32" s="151" t="s">
        <v>30</v>
      </c>
      <c r="E32" s="86">
        <v>135</v>
      </c>
      <c r="F32" s="86">
        <v>47</v>
      </c>
      <c r="G32" s="86">
        <v>41</v>
      </c>
      <c r="H32" s="87">
        <v>52</v>
      </c>
      <c r="I32" s="86">
        <v>142</v>
      </c>
      <c r="J32" s="88">
        <v>143</v>
      </c>
      <c r="K32" s="86">
        <v>22</v>
      </c>
      <c r="L32" s="86">
        <v>33</v>
      </c>
      <c r="M32" s="86">
        <v>27.080999999999996</v>
      </c>
      <c r="N32" s="158" t="s">
        <v>30</v>
      </c>
      <c r="O32" s="108" t="s">
        <v>30</v>
      </c>
    </row>
    <row r="33" spans="1:15" s="14" customFormat="1" x14ac:dyDescent="0.25">
      <c r="A33" s="31"/>
      <c r="B33" s="157" t="s">
        <v>90</v>
      </c>
      <c r="C33" s="151" t="s">
        <v>30</v>
      </c>
      <c r="D33" s="151" t="s">
        <v>30</v>
      </c>
      <c r="E33" s="86">
        <v>0</v>
      </c>
      <c r="F33" s="86">
        <v>0</v>
      </c>
      <c r="G33" s="86">
        <v>0</v>
      </c>
      <c r="H33" s="87">
        <v>0</v>
      </c>
      <c r="I33" s="86">
        <v>0</v>
      </c>
      <c r="J33" s="88">
        <v>0</v>
      </c>
      <c r="K33" s="86">
        <v>0</v>
      </c>
      <c r="L33" s="86">
        <v>0</v>
      </c>
      <c r="M33" s="86">
        <v>0</v>
      </c>
      <c r="N33" s="158" t="s">
        <v>30</v>
      </c>
      <c r="O33" s="108" t="s">
        <v>30</v>
      </c>
    </row>
    <row r="34" spans="1:15" s="14" customFormat="1" x14ac:dyDescent="0.25">
      <c r="A34" s="31"/>
      <c r="B34" s="157" t="s">
        <v>91</v>
      </c>
      <c r="C34" s="151" t="s">
        <v>30</v>
      </c>
      <c r="D34" s="151" t="s">
        <v>30</v>
      </c>
      <c r="E34" s="86">
        <v>0</v>
      </c>
      <c r="F34" s="86">
        <v>0</v>
      </c>
      <c r="G34" s="86">
        <v>0</v>
      </c>
      <c r="H34" s="87">
        <v>0</v>
      </c>
      <c r="I34" s="86">
        <v>0</v>
      </c>
      <c r="J34" s="88">
        <v>0</v>
      </c>
      <c r="K34" s="86">
        <v>0</v>
      </c>
      <c r="L34" s="86">
        <v>0</v>
      </c>
      <c r="M34" s="86">
        <v>0</v>
      </c>
      <c r="N34" s="158" t="s">
        <v>30</v>
      </c>
      <c r="O34" s="108" t="s">
        <v>30</v>
      </c>
    </row>
    <row r="35" spans="1:15" s="14" customFormat="1" x14ac:dyDescent="0.25">
      <c r="A35" s="31"/>
      <c r="B35" s="157" t="s">
        <v>92</v>
      </c>
      <c r="C35" s="151" t="s">
        <v>30</v>
      </c>
      <c r="D35" s="151" t="s">
        <v>30</v>
      </c>
      <c r="E35" s="86">
        <v>0</v>
      </c>
      <c r="F35" s="86">
        <v>0</v>
      </c>
      <c r="G35" s="86">
        <v>0</v>
      </c>
      <c r="H35" s="87">
        <v>0</v>
      </c>
      <c r="I35" s="86">
        <v>0</v>
      </c>
      <c r="J35" s="88">
        <v>0</v>
      </c>
      <c r="K35" s="86">
        <v>0</v>
      </c>
      <c r="L35" s="86">
        <v>0</v>
      </c>
      <c r="M35" s="86">
        <v>0</v>
      </c>
      <c r="N35" s="158" t="s">
        <v>30</v>
      </c>
      <c r="O35" s="108" t="s">
        <v>30</v>
      </c>
    </row>
    <row r="36" spans="1:15" s="14" customFormat="1" x14ac:dyDescent="0.25">
      <c r="A36" s="31"/>
      <c r="B36" s="157" t="s">
        <v>93</v>
      </c>
      <c r="C36" s="151" t="s">
        <v>30</v>
      </c>
      <c r="D36" s="151" t="s">
        <v>30</v>
      </c>
      <c r="E36" s="86">
        <v>0</v>
      </c>
      <c r="F36" s="86">
        <v>0</v>
      </c>
      <c r="G36" s="86">
        <v>0</v>
      </c>
      <c r="H36" s="87">
        <v>0</v>
      </c>
      <c r="I36" s="86">
        <v>0</v>
      </c>
      <c r="J36" s="88">
        <v>0</v>
      </c>
      <c r="K36" s="86">
        <v>0</v>
      </c>
      <c r="L36" s="86">
        <v>0</v>
      </c>
      <c r="M36" s="86">
        <v>0</v>
      </c>
      <c r="N36" s="158" t="s">
        <v>30</v>
      </c>
      <c r="O36" s="108" t="s">
        <v>30</v>
      </c>
    </row>
    <row r="37" spans="1:15" s="14" customFormat="1" x14ac:dyDescent="0.25">
      <c r="A37" s="31"/>
      <c r="B37" s="157" t="s">
        <v>94</v>
      </c>
      <c r="C37" s="151" t="s">
        <v>30</v>
      </c>
      <c r="D37" s="151" t="s">
        <v>30</v>
      </c>
      <c r="E37" s="86">
        <v>632</v>
      </c>
      <c r="F37" s="86">
        <v>700</v>
      </c>
      <c r="G37" s="86">
        <v>3361</v>
      </c>
      <c r="H37" s="87">
        <v>1708.4291165864606</v>
      </c>
      <c r="I37" s="86">
        <v>2343.4291165864606</v>
      </c>
      <c r="J37" s="88">
        <v>2781</v>
      </c>
      <c r="K37" s="86">
        <v>5487.6532995774451</v>
      </c>
      <c r="L37" s="86">
        <v>9022.7960000000003</v>
      </c>
      <c r="M37" s="86">
        <v>4065.1441880000002</v>
      </c>
      <c r="N37" s="158" t="s">
        <v>30</v>
      </c>
      <c r="O37" s="108" t="s">
        <v>30</v>
      </c>
    </row>
    <row r="38" spans="1:15" s="14" customFormat="1" x14ac:dyDescent="0.25">
      <c r="A38" s="31"/>
      <c r="B38" s="157" t="s">
        <v>95</v>
      </c>
      <c r="C38" s="151" t="s">
        <v>30</v>
      </c>
      <c r="D38" s="151" t="s">
        <v>30</v>
      </c>
      <c r="E38" s="86">
        <v>67341</v>
      </c>
      <c r="F38" s="86">
        <v>36724</v>
      </c>
      <c r="G38" s="86">
        <v>30587</v>
      </c>
      <c r="H38" s="87">
        <v>62910.492811391305</v>
      </c>
      <c r="I38" s="86">
        <v>29255.492811391301</v>
      </c>
      <c r="J38" s="88">
        <v>28787</v>
      </c>
      <c r="K38" s="86">
        <v>13028.262801151548</v>
      </c>
      <c r="L38" s="86">
        <v>19522.59</v>
      </c>
      <c r="M38" s="86">
        <v>19989.163270000001</v>
      </c>
      <c r="N38" s="158" t="s">
        <v>30</v>
      </c>
      <c r="O38" s="108" t="s">
        <v>30</v>
      </c>
    </row>
    <row r="39" spans="1:15" s="14" customFormat="1" x14ac:dyDescent="0.25">
      <c r="A39" s="31"/>
      <c r="B39" s="157" t="s">
        <v>96</v>
      </c>
      <c r="C39" s="151" t="s">
        <v>30</v>
      </c>
      <c r="D39" s="151" t="s">
        <v>30</v>
      </c>
      <c r="E39" s="86">
        <v>6818</v>
      </c>
      <c r="F39" s="86">
        <v>5571</v>
      </c>
      <c r="G39" s="86">
        <v>3650</v>
      </c>
      <c r="H39" s="87">
        <v>31075.788733196569</v>
      </c>
      <c r="I39" s="86">
        <v>6486.7887331965685</v>
      </c>
      <c r="J39" s="88">
        <v>6396</v>
      </c>
      <c r="K39" s="86">
        <v>5366.5913622541302</v>
      </c>
      <c r="L39" s="86">
        <v>4018.8819999999978</v>
      </c>
      <c r="M39" s="86">
        <v>6394.1447459999981</v>
      </c>
      <c r="N39" s="158" t="s">
        <v>30</v>
      </c>
      <c r="O39" s="108" t="s">
        <v>30</v>
      </c>
    </row>
    <row r="40" spans="1:15" s="14" customFormat="1" x14ac:dyDescent="0.25">
      <c r="A40" s="31"/>
      <c r="B40" s="157" t="s">
        <v>97</v>
      </c>
      <c r="C40" s="151" t="s">
        <v>30</v>
      </c>
      <c r="D40" s="151" t="s">
        <v>30</v>
      </c>
      <c r="E40" s="86">
        <v>1230</v>
      </c>
      <c r="F40" s="86">
        <v>1338</v>
      </c>
      <c r="G40" s="86">
        <v>863</v>
      </c>
      <c r="H40" s="87">
        <v>3456</v>
      </c>
      <c r="I40" s="86">
        <v>2711</v>
      </c>
      <c r="J40" s="88">
        <v>2711</v>
      </c>
      <c r="K40" s="86">
        <v>2114</v>
      </c>
      <c r="L40" s="86">
        <v>1548</v>
      </c>
      <c r="M40" s="86">
        <v>1629.9069999999997</v>
      </c>
      <c r="N40" s="158" t="s">
        <v>30</v>
      </c>
      <c r="O40" s="108" t="s">
        <v>30</v>
      </c>
    </row>
    <row r="41" spans="1:15" s="14" customFormat="1" x14ac:dyDescent="0.25">
      <c r="A41" s="31"/>
      <c r="B41" s="157" t="s">
        <v>98</v>
      </c>
      <c r="C41" s="151" t="s">
        <v>30</v>
      </c>
      <c r="D41" s="151" t="s">
        <v>30</v>
      </c>
      <c r="E41" s="86">
        <v>2873</v>
      </c>
      <c r="F41" s="86">
        <v>855</v>
      </c>
      <c r="G41" s="86">
        <v>1509</v>
      </c>
      <c r="H41" s="87">
        <v>3796</v>
      </c>
      <c r="I41" s="86">
        <v>7020</v>
      </c>
      <c r="J41" s="88">
        <v>7019</v>
      </c>
      <c r="K41" s="86">
        <v>8060</v>
      </c>
      <c r="L41" s="86">
        <v>12658</v>
      </c>
      <c r="M41" s="86">
        <v>10535.446</v>
      </c>
      <c r="N41" s="158" t="s">
        <v>30</v>
      </c>
      <c r="O41" s="108" t="s">
        <v>30</v>
      </c>
    </row>
    <row r="42" spans="1:15" s="14" customFormat="1" x14ac:dyDescent="0.25">
      <c r="A42" s="31"/>
      <c r="B42" s="157" t="s">
        <v>99</v>
      </c>
      <c r="C42" s="151" t="s">
        <v>30</v>
      </c>
      <c r="D42" s="151" t="s">
        <v>30</v>
      </c>
      <c r="E42" s="86">
        <v>18745</v>
      </c>
      <c r="F42" s="86">
        <v>29813</v>
      </c>
      <c r="G42" s="86">
        <v>34801</v>
      </c>
      <c r="H42" s="87">
        <v>63800.871950380111</v>
      </c>
      <c r="I42" s="86">
        <v>54261.871950380111</v>
      </c>
      <c r="J42" s="88">
        <v>54262</v>
      </c>
      <c r="K42" s="86">
        <v>69463.330847768491</v>
      </c>
      <c r="L42" s="86">
        <v>98205.616000000009</v>
      </c>
      <c r="M42" s="86">
        <v>97852.742647999999</v>
      </c>
      <c r="N42" s="158" t="s">
        <v>30</v>
      </c>
      <c r="O42" s="108" t="s">
        <v>30</v>
      </c>
    </row>
    <row r="43" spans="1:15" s="14" customFormat="1" x14ac:dyDescent="0.25">
      <c r="A43" s="31"/>
      <c r="B43" s="157" t="s">
        <v>100</v>
      </c>
      <c r="C43" s="151" t="s">
        <v>30</v>
      </c>
      <c r="D43" s="151" t="s">
        <v>30</v>
      </c>
      <c r="E43" s="86">
        <v>93549</v>
      </c>
      <c r="F43" s="86">
        <v>168027</v>
      </c>
      <c r="G43" s="86">
        <v>220922</v>
      </c>
      <c r="H43" s="87">
        <v>192026</v>
      </c>
      <c r="I43" s="86">
        <v>228394</v>
      </c>
      <c r="J43" s="88">
        <v>228380</v>
      </c>
      <c r="K43" s="86">
        <v>133172</v>
      </c>
      <c r="L43" s="86">
        <v>162956.70000000001</v>
      </c>
      <c r="M43" s="86">
        <v>112166.40710000001</v>
      </c>
      <c r="N43" s="158" t="s">
        <v>30</v>
      </c>
      <c r="O43" s="108" t="s">
        <v>30</v>
      </c>
    </row>
    <row r="44" spans="1:15" s="14" customFormat="1" x14ac:dyDescent="0.25">
      <c r="A44" s="31"/>
      <c r="B44" s="157" t="s">
        <v>101</v>
      </c>
      <c r="C44" s="151" t="s">
        <v>30</v>
      </c>
      <c r="D44" s="151" t="s">
        <v>30</v>
      </c>
      <c r="E44" s="86">
        <v>1903</v>
      </c>
      <c r="F44" s="86">
        <v>-221</v>
      </c>
      <c r="G44" s="86">
        <v>176038</v>
      </c>
      <c r="H44" s="87">
        <v>85678.290443895268</v>
      </c>
      <c r="I44" s="86">
        <v>27703.290443895257</v>
      </c>
      <c r="J44" s="88">
        <v>27702</v>
      </c>
      <c r="K44" s="86">
        <v>50203.976559376824</v>
      </c>
      <c r="L44" s="86">
        <v>48716.792000000001</v>
      </c>
      <c r="M44" s="86">
        <v>74786.848975999994</v>
      </c>
      <c r="N44" s="158" t="s">
        <v>30</v>
      </c>
      <c r="O44" s="108" t="s">
        <v>30</v>
      </c>
    </row>
    <row r="45" spans="1:15" s="14" customFormat="1" x14ac:dyDescent="0.25">
      <c r="A45" s="31"/>
      <c r="B45" s="157" t="s">
        <v>102</v>
      </c>
      <c r="C45" s="151" t="s">
        <v>30</v>
      </c>
      <c r="D45" s="151" t="s">
        <v>30</v>
      </c>
      <c r="E45" s="86">
        <v>6852</v>
      </c>
      <c r="F45" s="86">
        <v>7673</v>
      </c>
      <c r="G45" s="86">
        <v>3944</v>
      </c>
      <c r="H45" s="87">
        <v>11741.311683456015</v>
      </c>
      <c r="I45" s="86">
        <v>10518.311683456015</v>
      </c>
      <c r="J45" s="88">
        <v>10518</v>
      </c>
      <c r="K45" s="86">
        <v>4362.9372481459777</v>
      </c>
      <c r="L45" s="86">
        <v>5073.8500000000004</v>
      </c>
      <c r="M45" s="86">
        <v>6330.7480499999992</v>
      </c>
      <c r="N45" s="158" t="s">
        <v>30</v>
      </c>
      <c r="O45" s="108" t="s">
        <v>30</v>
      </c>
    </row>
    <row r="46" spans="1:15" s="14" customFormat="1" x14ac:dyDescent="0.25">
      <c r="A46" s="31"/>
      <c r="B46" s="157" t="s">
        <v>103</v>
      </c>
      <c r="C46" s="151" t="s">
        <v>30</v>
      </c>
      <c r="D46" s="153" t="s">
        <v>30</v>
      </c>
      <c r="E46" s="93">
        <v>0</v>
      </c>
      <c r="F46" s="93">
        <v>0</v>
      </c>
      <c r="G46" s="93">
        <v>56</v>
      </c>
      <c r="H46" s="94">
        <v>0</v>
      </c>
      <c r="I46" s="93">
        <v>0</v>
      </c>
      <c r="J46" s="95">
        <v>0</v>
      </c>
      <c r="K46" s="93">
        <v>0</v>
      </c>
      <c r="L46" s="93">
        <v>0</v>
      </c>
      <c r="M46" s="93">
        <v>0</v>
      </c>
      <c r="N46" s="154" t="s">
        <v>30</v>
      </c>
      <c r="O46" s="108" t="s">
        <v>30</v>
      </c>
    </row>
    <row r="47" spans="1:15" s="14" customFormat="1" x14ac:dyDescent="0.25">
      <c r="A47" s="25"/>
      <c r="B47" s="26" t="s">
        <v>11</v>
      </c>
      <c r="C47" s="151" t="s">
        <v>30</v>
      </c>
      <c r="D47" s="155" t="s">
        <v>30</v>
      </c>
      <c r="E47" s="100">
        <f>SUM(E48:E49)</f>
        <v>0</v>
      </c>
      <c r="F47" s="100">
        <f t="shared" ref="F47:M47" si="3">SUM(F48:F49)</f>
        <v>0</v>
      </c>
      <c r="G47" s="100">
        <f t="shared" si="3"/>
        <v>0</v>
      </c>
      <c r="H47" s="101">
        <f t="shared" si="3"/>
        <v>0</v>
      </c>
      <c r="I47" s="100">
        <f t="shared" si="3"/>
        <v>0</v>
      </c>
      <c r="J47" s="102">
        <f t="shared" si="3"/>
        <v>0</v>
      </c>
      <c r="K47" s="100">
        <f t="shared" si="3"/>
        <v>0</v>
      </c>
      <c r="L47" s="100">
        <f t="shared" si="3"/>
        <v>0</v>
      </c>
      <c r="M47" s="100">
        <f t="shared" si="3"/>
        <v>0</v>
      </c>
      <c r="N47" s="156" t="s">
        <v>30</v>
      </c>
      <c r="O47" s="108" t="s">
        <v>30</v>
      </c>
    </row>
    <row r="48" spans="1:15" s="14" customFormat="1" x14ac:dyDescent="0.25">
      <c r="A48" s="25"/>
      <c r="B48" s="150" t="s">
        <v>59</v>
      </c>
      <c r="C48" s="151" t="s">
        <v>30</v>
      </c>
      <c r="D48" s="147" t="s">
        <v>30</v>
      </c>
      <c r="E48" s="79">
        <v>0</v>
      </c>
      <c r="F48" s="79">
        <v>0</v>
      </c>
      <c r="G48" s="79">
        <v>0</v>
      </c>
      <c r="H48" s="80">
        <v>0</v>
      </c>
      <c r="I48" s="79">
        <v>0</v>
      </c>
      <c r="J48" s="81">
        <v>0</v>
      </c>
      <c r="K48" s="79">
        <v>0</v>
      </c>
      <c r="L48" s="79">
        <v>0</v>
      </c>
      <c r="M48" s="79">
        <v>0</v>
      </c>
      <c r="N48" s="152" t="s">
        <v>30</v>
      </c>
      <c r="O48" s="108" t="s">
        <v>30</v>
      </c>
    </row>
    <row r="49" spans="1:18" s="14" customFormat="1" x14ac:dyDescent="0.25">
      <c r="A49" s="25"/>
      <c r="B49" s="150" t="s">
        <v>61</v>
      </c>
      <c r="C49" s="151" t="s">
        <v>30</v>
      </c>
      <c r="D49" s="153" t="s">
        <v>30</v>
      </c>
      <c r="E49" s="93">
        <v>0</v>
      </c>
      <c r="F49" s="93">
        <v>0</v>
      </c>
      <c r="G49" s="93">
        <v>0</v>
      </c>
      <c r="H49" s="94">
        <v>0</v>
      </c>
      <c r="I49" s="93">
        <v>0</v>
      </c>
      <c r="J49" s="95">
        <v>0</v>
      </c>
      <c r="K49" s="93">
        <v>0</v>
      </c>
      <c r="L49" s="93">
        <v>0</v>
      </c>
      <c r="M49" s="93">
        <v>0</v>
      </c>
      <c r="N49" s="154" t="s">
        <v>30</v>
      </c>
      <c r="O49" s="108" t="s">
        <v>30</v>
      </c>
    </row>
    <row r="50" spans="1:18" s="14" customFormat="1" ht="5.0999999999999996" customHeight="1" x14ac:dyDescent="0.25">
      <c r="A50" s="25"/>
      <c r="B50" s="40" t="s">
        <v>30</v>
      </c>
      <c r="C50" s="153" t="s">
        <v>30</v>
      </c>
      <c r="D50" s="159" t="s">
        <v>30</v>
      </c>
      <c r="E50" s="116"/>
      <c r="F50" s="116"/>
      <c r="G50" s="116"/>
      <c r="H50" s="117"/>
      <c r="I50" s="116"/>
      <c r="J50" s="118"/>
      <c r="K50" s="116"/>
      <c r="L50" s="116"/>
      <c r="M50" s="116"/>
      <c r="N50" s="160" t="s">
        <v>30</v>
      </c>
      <c r="O50" s="114" t="s">
        <v>30</v>
      </c>
    </row>
    <row r="51" spans="1:18" s="23" customFormat="1" x14ac:dyDescent="0.25">
      <c r="A51" s="38"/>
      <c r="B51" s="39" t="s">
        <v>104</v>
      </c>
      <c r="C51" s="161" t="s">
        <v>30</v>
      </c>
      <c r="D51" s="162" t="s">
        <v>30</v>
      </c>
      <c r="E51" s="72">
        <f>E52+E59+E62+E63+E64+E72+E73</f>
        <v>196571</v>
      </c>
      <c r="F51" s="72">
        <f t="shared" ref="F51:M51" si="4">F52+F59+F62+F63+F64+F72+F73</f>
        <v>310684</v>
      </c>
      <c r="G51" s="72">
        <f t="shared" si="4"/>
        <v>282065</v>
      </c>
      <c r="H51" s="73">
        <f t="shared" si="4"/>
        <v>497740</v>
      </c>
      <c r="I51" s="72">
        <f t="shared" si="4"/>
        <v>528058</v>
      </c>
      <c r="J51" s="74">
        <f t="shared" si="4"/>
        <v>528148</v>
      </c>
      <c r="K51" s="72">
        <f t="shared" si="4"/>
        <v>734484</v>
      </c>
      <c r="L51" s="72">
        <f t="shared" si="4"/>
        <v>730784</v>
      </c>
      <c r="M51" s="72">
        <f t="shared" si="4"/>
        <v>759807</v>
      </c>
      <c r="N51" s="146" t="s">
        <v>30</v>
      </c>
      <c r="O51" s="146" t="s">
        <v>30</v>
      </c>
      <c r="P51" s="163"/>
      <c r="Q51" s="163"/>
      <c r="R51" s="163"/>
    </row>
    <row r="52" spans="1:18" s="14" customFormat="1" x14ac:dyDescent="0.25">
      <c r="A52" s="25"/>
      <c r="B52" s="26" t="s">
        <v>14</v>
      </c>
      <c r="C52" s="147" t="s">
        <v>30</v>
      </c>
      <c r="D52" s="148" t="s">
        <v>30</v>
      </c>
      <c r="E52" s="79">
        <f>E53+E56</f>
        <v>0</v>
      </c>
      <c r="F52" s="79">
        <f t="shared" ref="F52:M52" si="5">F53+F56</f>
        <v>0</v>
      </c>
      <c r="G52" s="79">
        <f t="shared" si="5"/>
        <v>0</v>
      </c>
      <c r="H52" s="80">
        <f t="shared" si="5"/>
        <v>0</v>
      </c>
      <c r="I52" s="79">
        <f t="shared" si="5"/>
        <v>0</v>
      </c>
      <c r="J52" s="81">
        <f t="shared" si="5"/>
        <v>0</v>
      </c>
      <c r="K52" s="79">
        <f t="shared" si="5"/>
        <v>0</v>
      </c>
      <c r="L52" s="79">
        <f t="shared" si="5"/>
        <v>0</v>
      </c>
      <c r="M52" s="79">
        <f t="shared" si="5"/>
        <v>0</v>
      </c>
      <c r="N52" s="149" t="s">
        <v>30</v>
      </c>
      <c r="O52" s="107" t="s">
        <v>30</v>
      </c>
    </row>
    <row r="53" spans="1:18" s="14" customFormat="1" x14ac:dyDescent="0.25">
      <c r="A53" s="25"/>
      <c r="B53" s="150" t="s">
        <v>105</v>
      </c>
      <c r="C53" s="151" t="s">
        <v>30</v>
      </c>
      <c r="D53" s="159" t="s">
        <v>30</v>
      </c>
      <c r="E53" s="93">
        <f>SUM(E54:E55)</f>
        <v>0</v>
      </c>
      <c r="F53" s="93">
        <f t="shared" ref="F53:M53" si="6">SUM(F54:F55)</f>
        <v>0</v>
      </c>
      <c r="G53" s="93">
        <f t="shared" si="6"/>
        <v>0</v>
      </c>
      <c r="H53" s="94">
        <f t="shared" si="6"/>
        <v>0</v>
      </c>
      <c r="I53" s="93">
        <f t="shared" si="6"/>
        <v>0</v>
      </c>
      <c r="J53" s="95">
        <f t="shared" si="6"/>
        <v>0</v>
      </c>
      <c r="K53" s="93">
        <f t="shared" si="6"/>
        <v>0</v>
      </c>
      <c r="L53" s="93">
        <f t="shared" si="6"/>
        <v>0</v>
      </c>
      <c r="M53" s="93">
        <f t="shared" si="6"/>
        <v>0</v>
      </c>
      <c r="N53" s="160" t="s">
        <v>30</v>
      </c>
      <c r="O53" s="108" t="s">
        <v>30</v>
      </c>
    </row>
    <row r="54" spans="1:18" s="14" customFormat="1" x14ac:dyDescent="0.25">
      <c r="A54" s="25"/>
      <c r="B54" s="164" t="s">
        <v>106</v>
      </c>
      <c r="C54" s="151" t="s">
        <v>30</v>
      </c>
      <c r="D54" s="147" t="s">
        <v>30</v>
      </c>
      <c r="E54" s="79">
        <v>0</v>
      </c>
      <c r="F54" s="79">
        <v>0</v>
      </c>
      <c r="G54" s="79">
        <v>0</v>
      </c>
      <c r="H54" s="80">
        <v>0</v>
      </c>
      <c r="I54" s="79">
        <v>0</v>
      </c>
      <c r="J54" s="81">
        <v>0</v>
      </c>
      <c r="K54" s="79">
        <v>0</v>
      </c>
      <c r="L54" s="79">
        <v>0</v>
      </c>
      <c r="M54" s="79">
        <v>0</v>
      </c>
      <c r="N54" s="152" t="s">
        <v>30</v>
      </c>
      <c r="O54" s="108" t="s">
        <v>30</v>
      </c>
    </row>
    <row r="55" spans="1:18" s="14" customFormat="1" x14ac:dyDescent="0.25">
      <c r="A55" s="25"/>
      <c r="B55" s="164" t="s">
        <v>107</v>
      </c>
      <c r="C55" s="151" t="s">
        <v>30</v>
      </c>
      <c r="D55" s="153" t="s">
        <v>30</v>
      </c>
      <c r="E55" s="93">
        <v>0</v>
      </c>
      <c r="F55" s="93">
        <v>0</v>
      </c>
      <c r="G55" s="93">
        <v>0</v>
      </c>
      <c r="H55" s="94">
        <v>0</v>
      </c>
      <c r="I55" s="93">
        <v>0</v>
      </c>
      <c r="J55" s="95">
        <v>0</v>
      </c>
      <c r="K55" s="93">
        <v>0</v>
      </c>
      <c r="L55" s="93">
        <v>0</v>
      </c>
      <c r="M55" s="93">
        <v>0</v>
      </c>
      <c r="N55" s="154" t="s">
        <v>30</v>
      </c>
      <c r="O55" s="108" t="s">
        <v>30</v>
      </c>
    </row>
    <row r="56" spans="1:18" s="14" customFormat="1" x14ac:dyDescent="0.25">
      <c r="A56" s="25"/>
      <c r="B56" s="150" t="s">
        <v>108</v>
      </c>
      <c r="C56" s="151" t="s">
        <v>30</v>
      </c>
      <c r="D56" s="148" t="s">
        <v>30</v>
      </c>
      <c r="E56" s="93">
        <f>SUM(E57:E58)</f>
        <v>0</v>
      </c>
      <c r="F56" s="93">
        <f t="shared" ref="F56:M56" si="7">SUM(F57:F58)</f>
        <v>0</v>
      </c>
      <c r="G56" s="93">
        <f t="shared" si="7"/>
        <v>0</v>
      </c>
      <c r="H56" s="94">
        <f t="shared" si="7"/>
        <v>0</v>
      </c>
      <c r="I56" s="93">
        <f t="shared" si="7"/>
        <v>0</v>
      </c>
      <c r="J56" s="95">
        <f t="shared" si="7"/>
        <v>0</v>
      </c>
      <c r="K56" s="93">
        <f t="shared" si="7"/>
        <v>0</v>
      </c>
      <c r="L56" s="93">
        <f t="shared" si="7"/>
        <v>0</v>
      </c>
      <c r="M56" s="93">
        <f t="shared" si="7"/>
        <v>0</v>
      </c>
      <c r="N56" s="149" t="s">
        <v>30</v>
      </c>
      <c r="O56" s="108" t="s">
        <v>30</v>
      </c>
    </row>
    <row r="57" spans="1:18" s="14" customFormat="1" x14ac:dyDescent="0.25">
      <c r="A57" s="25"/>
      <c r="B57" s="164" t="s">
        <v>108</v>
      </c>
      <c r="C57" s="151" t="s">
        <v>30</v>
      </c>
      <c r="D57" s="147" t="s">
        <v>30</v>
      </c>
      <c r="E57" s="79">
        <v>0</v>
      </c>
      <c r="F57" s="79">
        <v>0</v>
      </c>
      <c r="G57" s="79">
        <v>0</v>
      </c>
      <c r="H57" s="80">
        <v>0</v>
      </c>
      <c r="I57" s="79">
        <v>0</v>
      </c>
      <c r="J57" s="81">
        <v>0</v>
      </c>
      <c r="K57" s="79">
        <v>0</v>
      </c>
      <c r="L57" s="79">
        <v>0</v>
      </c>
      <c r="M57" s="79">
        <v>0</v>
      </c>
      <c r="N57" s="152" t="s">
        <v>30</v>
      </c>
      <c r="O57" s="108" t="s">
        <v>30</v>
      </c>
    </row>
    <row r="58" spans="1:18" s="14" customFormat="1" x14ac:dyDescent="0.25">
      <c r="A58" s="25"/>
      <c r="B58" s="164" t="s">
        <v>109</v>
      </c>
      <c r="C58" s="151" t="s">
        <v>30</v>
      </c>
      <c r="D58" s="153" t="s">
        <v>30</v>
      </c>
      <c r="E58" s="93">
        <v>0</v>
      </c>
      <c r="F58" s="93">
        <v>0</v>
      </c>
      <c r="G58" s="93">
        <v>0</v>
      </c>
      <c r="H58" s="94">
        <v>0</v>
      </c>
      <c r="I58" s="93">
        <v>0</v>
      </c>
      <c r="J58" s="95">
        <v>0</v>
      </c>
      <c r="K58" s="93">
        <v>0</v>
      </c>
      <c r="L58" s="93">
        <v>0</v>
      </c>
      <c r="M58" s="93">
        <v>0</v>
      </c>
      <c r="N58" s="154" t="s">
        <v>30</v>
      </c>
      <c r="O58" s="108" t="s">
        <v>30</v>
      </c>
    </row>
    <row r="59" spans="1:18" s="14" customFormat="1" x14ac:dyDescent="0.25">
      <c r="A59" s="25"/>
      <c r="B59" s="26" t="s">
        <v>15</v>
      </c>
      <c r="C59" s="151" t="s">
        <v>30</v>
      </c>
      <c r="D59" s="155" t="s">
        <v>30</v>
      </c>
      <c r="E59" s="100">
        <f>SUM(E60:E61)</f>
        <v>14413</v>
      </c>
      <c r="F59" s="100">
        <f t="shared" ref="F59:M59" si="8">SUM(F60:F61)</f>
        <v>18886</v>
      </c>
      <c r="G59" s="100">
        <f t="shared" si="8"/>
        <v>20144</v>
      </c>
      <c r="H59" s="101">
        <f t="shared" si="8"/>
        <v>21212</v>
      </c>
      <c r="I59" s="100">
        <f t="shared" si="8"/>
        <v>21212</v>
      </c>
      <c r="J59" s="102">
        <f t="shared" si="8"/>
        <v>21212</v>
      </c>
      <c r="K59" s="100">
        <f t="shared" si="8"/>
        <v>22251</v>
      </c>
      <c r="L59" s="100">
        <f t="shared" si="8"/>
        <v>23275</v>
      </c>
      <c r="M59" s="100">
        <f t="shared" si="8"/>
        <v>24509</v>
      </c>
      <c r="N59" s="156" t="s">
        <v>30</v>
      </c>
      <c r="O59" s="108" t="s">
        <v>30</v>
      </c>
    </row>
    <row r="60" spans="1:18" s="14" customFormat="1" x14ac:dyDescent="0.25">
      <c r="A60" s="25"/>
      <c r="B60" s="150" t="s">
        <v>110</v>
      </c>
      <c r="C60" s="151" t="s">
        <v>30</v>
      </c>
      <c r="D60" s="147" t="s">
        <v>30</v>
      </c>
      <c r="E60" s="79">
        <v>0</v>
      </c>
      <c r="F60" s="79">
        <v>0</v>
      </c>
      <c r="G60" s="79">
        <v>0</v>
      </c>
      <c r="H60" s="80">
        <v>0</v>
      </c>
      <c r="I60" s="79">
        <v>0</v>
      </c>
      <c r="J60" s="81">
        <v>0</v>
      </c>
      <c r="K60" s="79">
        <v>0</v>
      </c>
      <c r="L60" s="79">
        <v>0</v>
      </c>
      <c r="M60" s="79">
        <v>0</v>
      </c>
      <c r="N60" s="152" t="s">
        <v>30</v>
      </c>
      <c r="O60" s="108" t="s">
        <v>30</v>
      </c>
    </row>
    <row r="61" spans="1:18" s="14" customFormat="1" x14ac:dyDescent="0.25">
      <c r="A61" s="25"/>
      <c r="B61" s="150" t="s">
        <v>111</v>
      </c>
      <c r="C61" s="151" t="s">
        <v>30</v>
      </c>
      <c r="D61" s="153" t="s">
        <v>30</v>
      </c>
      <c r="E61" s="93">
        <v>14413</v>
      </c>
      <c r="F61" s="93">
        <v>18886</v>
      </c>
      <c r="G61" s="93">
        <v>20144</v>
      </c>
      <c r="H61" s="94">
        <v>21212</v>
      </c>
      <c r="I61" s="93">
        <v>21212</v>
      </c>
      <c r="J61" s="95">
        <v>21212</v>
      </c>
      <c r="K61" s="93">
        <v>22251</v>
      </c>
      <c r="L61" s="93">
        <v>23275</v>
      </c>
      <c r="M61" s="93">
        <v>24509</v>
      </c>
      <c r="N61" s="154" t="s">
        <v>30</v>
      </c>
      <c r="O61" s="108" t="s">
        <v>30</v>
      </c>
    </row>
    <row r="62" spans="1:18" s="14" customFormat="1" x14ac:dyDescent="0.25">
      <c r="A62" s="25"/>
      <c r="B62" s="26" t="s">
        <v>16</v>
      </c>
      <c r="C62" s="151" t="s">
        <v>30</v>
      </c>
      <c r="D62" s="155" t="s">
        <v>30</v>
      </c>
      <c r="E62" s="86">
        <v>0</v>
      </c>
      <c r="F62" s="86">
        <v>0</v>
      </c>
      <c r="G62" s="86">
        <v>0</v>
      </c>
      <c r="H62" s="87">
        <v>0</v>
      </c>
      <c r="I62" s="86">
        <v>0</v>
      </c>
      <c r="J62" s="88">
        <v>0</v>
      </c>
      <c r="K62" s="86">
        <v>0</v>
      </c>
      <c r="L62" s="86">
        <v>0</v>
      </c>
      <c r="M62" s="86">
        <v>0</v>
      </c>
      <c r="N62" s="156" t="s">
        <v>30</v>
      </c>
      <c r="O62" s="108" t="s">
        <v>30</v>
      </c>
    </row>
    <row r="63" spans="1:18" s="23" customFormat="1" x14ac:dyDescent="0.25">
      <c r="A63" s="38"/>
      <c r="B63" s="26" t="s">
        <v>17</v>
      </c>
      <c r="C63" s="165" t="s">
        <v>30</v>
      </c>
      <c r="D63" s="162" t="s">
        <v>30</v>
      </c>
      <c r="E63" s="86">
        <v>0</v>
      </c>
      <c r="F63" s="86">
        <v>0</v>
      </c>
      <c r="G63" s="86">
        <v>0</v>
      </c>
      <c r="H63" s="87">
        <v>0</v>
      </c>
      <c r="I63" s="86">
        <v>0</v>
      </c>
      <c r="J63" s="88">
        <v>0</v>
      </c>
      <c r="K63" s="86">
        <v>0</v>
      </c>
      <c r="L63" s="86">
        <v>0</v>
      </c>
      <c r="M63" s="86">
        <v>0</v>
      </c>
      <c r="N63" s="166" t="s">
        <v>30</v>
      </c>
      <c r="O63" s="167" t="s">
        <v>30</v>
      </c>
    </row>
    <row r="64" spans="1:18" s="14" customFormat="1" x14ac:dyDescent="0.25">
      <c r="A64" s="31"/>
      <c r="B64" s="26" t="s">
        <v>18</v>
      </c>
      <c r="C64" s="151" t="s">
        <v>30</v>
      </c>
      <c r="D64" s="155" t="s">
        <v>30</v>
      </c>
      <c r="E64" s="93">
        <f>E65+E68</f>
        <v>0</v>
      </c>
      <c r="F64" s="93">
        <f t="shared" ref="F64:M64" si="9">F65+F68</f>
        <v>0</v>
      </c>
      <c r="G64" s="93">
        <f t="shared" si="9"/>
        <v>0</v>
      </c>
      <c r="H64" s="94">
        <f t="shared" si="9"/>
        <v>0</v>
      </c>
      <c r="I64" s="93">
        <f t="shared" si="9"/>
        <v>0</v>
      </c>
      <c r="J64" s="95">
        <f t="shared" si="9"/>
        <v>0</v>
      </c>
      <c r="K64" s="93">
        <f t="shared" si="9"/>
        <v>0</v>
      </c>
      <c r="L64" s="93">
        <f t="shared" si="9"/>
        <v>0</v>
      </c>
      <c r="M64" s="93">
        <f t="shared" si="9"/>
        <v>0</v>
      </c>
      <c r="N64" s="156" t="s">
        <v>30</v>
      </c>
      <c r="O64" s="108" t="s">
        <v>30</v>
      </c>
    </row>
    <row r="65" spans="1:15" s="14" customFormat="1" x14ac:dyDescent="0.25">
      <c r="A65" s="31"/>
      <c r="B65" s="150" t="s">
        <v>112</v>
      </c>
      <c r="C65" s="151" t="s">
        <v>30</v>
      </c>
      <c r="D65" s="147" t="s">
        <v>30</v>
      </c>
      <c r="E65" s="100">
        <f>SUM(E66:E67)</f>
        <v>0</v>
      </c>
      <c r="F65" s="100">
        <f t="shared" ref="F65:M65" si="10">SUM(F66:F67)</f>
        <v>0</v>
      </c>
      <c r="G65" s="100">
        <f t="shared" si="10"/>
        <v>0</v>
      </c>
      <c r="H65" s="101">
        <f t="shared" si="10"/>
        <v>0</v>
      </c>
      <c r="I65" s="100">
        <f t="shared" si="10"/>
        <v>0</v>
      </c>
      <c r="J65" s="102">
        <f t="shared" si="10"/>
        <v>0</v>
      </c>
      <c r="K65" s="100">
        <f t="shared" si="10"/>
        <v>0</v>
      </c>
      <c r="L65" s="100">
        <f t="shared" si="10"/>
        <v>0</v>
      </c>
      <c r="M65" s="100">
        <f t="shared" si="10"/>
        <v>0</v>
      </c>
      <c r="N65" s="152" t="s">
        <v>30</v>
      </c>
      <c r="O65" s="108" t="s">
        <v>30</v>
      </c>
    </row>
    <row r="66" spans="1:15" s="14" customFormat="1" x14ac:dyDescent="0.25">
      <c r="A66" s="31"/>
      <c r="B66" s="164" t="s">
        <v>113</v>
      </c>
      <c r="C66" s="151" t="s">
        <v>30</v>
      </c>
      <c r="D66" s="151" t="s">
        <v>30</v>
      </c>
      <c r="E66" s="80">
        <v>0</v>
      </c>
      <c r="F66" s="79">
        <v>0</v>
      </c>
      <c r="G66" s="79">
        <v>0</v>
      </c>
      <c r="H66" s="80">
        <v>0</v>
      </c>
      <c r="I66" s="79">
        <v>0</v>
      </c>
      <c r="J66" s="81">
        <v>0</v>
      </c>
      <c r="K66" s="79">
        <v>0</v>
      </c>
      <c r="L66" s="79">
        <v>0</v>
      </c>
      <c r="M66" s="81">
        <v>0</v>
      </c>
      <c r="N66" s="158" t="s">
        <v>30</v>
      </c>
      <c r="O66" s="108" t="s">
        <v>30</v>
      </c>
    </row>
    <row r="67" spans="1:15" s="14" customFormat="1" x14ac:dyDescent="0.25">
      <c r="A67" s="31"/>
      <c r="B67" s="164" t="s">
        <v>114</v>
      </c>
      <c r="C67" s="151" t="s">
        <v>30</v>
      </c>
      <c r="D67" s="151" t="s">
        <v>30</v>
      </c>
      <c r="E67" s="94">
        <v>0</v>
      </c>
      <c r="F67" s="93">
        <v>0</v>
      </c>
      <c r="G67" s="93">
        <v>0</v>
      </c>
      <c r="H67" s="94">
        <v>0</v>
      </c>
      <c r="I67" s="93">
        <v>0</v>
      </c>
      <c r="J67" s="95">
        <v>0</v>
      </c>
      <c r="K67" s="93">
        <v>0</v>
      </c>
      <c r="L67" s="93">
        <v>0</v>
      </c>
      <c r="M67" s="95">
        <v>0</v>
      </c>
      <c r="N67" s="158" t="s">
        <v>30</v>
      </c>
      <c r="O67" s="108" t="s">
        <v>30</v>
      </c>
    </row>
    <row r="68" spans="1:15" s="14" customFormat="1" x14ac:dyDescent="0.25">
      <c r="A68" s="31"/>
      <c r="B68" s="150" t="s">
        <v>115</v>
      </c>
      <c r="C68" s="151" t="s">
        <v>30</v>
      </c>
      <c r="D68" s="151" t="s">
        <v>30</v>
      </c>
      <c r="E68" s="86">
        <f>SUM(E69:E70)</f>
        <v>0</v>
      </c>
      <c r="F68" s="86">
        <f t="shared" ref="F68:M68" si="11">SUM(F69:F70)</f>
        <v>0</v>
      </c>
      <c r="G68" s="86">
        <f t="shared" si="11"/>
        <v>0</v>
      </c>
      <c r="H68" s="87">
        <f t="shared" si="11"/>
        <v>0</v>
      </c>
      <c r="I68" s="86">
        <f t="shared" si="11"/>
        <v>0</v>
      </c>
      <c r="J68" s="88">
        <f t="shared" si="11"/>
        <v>0</v>
      </c>
      <c r="K68" s="86">
        <f t="shared" si="11"/>
        <v>0</v>
      </c>
      <c r="L68" s="86">
        <f t="shared" si="11"/>
        <v>0</v>
      </c>
      <c r="M68" s="86">
        <f t="shared" si="11"/>
        <v>0</v>
      </c>
      <c r="N68" s="158" t="s">
        <v>30</v>
      </c>
      <c r="O68" s="108" t="s">
        <v>30</v>
      </c>
    </row>
    <row r="69" spans="1:15" s="14" customFormat="1" x14ac:dyDescent="0.25">
      <c r="A69" s="31"/>
      <c r="B69" s="164" t="s">
        <v>113</v>
      </c>
      <c r="C69" s="151" t="s">
        <v>30</v>
      </c>
      <c r="D69" s="151" t="s">
        <v>30</v>
      </c>
      <c r="E69" s="80">
        <v>0</v>
      </c>
      <c r="F69" s="79">
        <v>0</v>
      </c>
      <c r="G69" s="79">
        <v>0</v>
      </c>
      <c r="H69" s="80">
        <v>0</v>
      </c>
      <c r="I69" s="79">
        <v>0</v>
      </c>
      <c r="J69" s="81">
        <v>0</v>
      </c>
      <c r="K69" s="79">
        <v>0</v>
      </c>
      <c r="L69" s="79">
        <v>0</v>
      </c>
      <c r="M69" s="81">
        <v>0</v>
      </c>
      <c r="N69" s="158" t="s">
        <v>30</v>
      </c>
      <c r="O69" s="108" t="s">
        <v>30</v>
      </c>
    </row>
    <row r="70" spans="1:15" s="14" customFormat="1" x14ac:dyDescent="0.25">
      <c r="A70" s="31"/>
      <c r="B70" s="164" t="s">
        <v>114</v>
      </c>
      <c r="C70" s="151" t="s">
        <v>30</v>
      </c>
      <c r="D70" s="151" t="s">
        <v>30</v>
      </c>
      <c r="E70" s="94">
        <v>0</v>
      </c>
      <c r="F70" s="93">
        <v>0</v>
      </c>
      <c r="G70" s="93">
        <v>0</v>
      </c>
      <c r="H70" s="94">
        <v>0</v>
      </c>
      <c r="I70" s="93">
        <v>0</v>
      </c>
      <c r="J70" s="95">
        <v>0</v>
      </c>
      <c r="K70" s="93">
        <v>0</v>
      </c>
      <c r="L70" s="93">
        <v>0</v>
      </c>
      <c r="M70" s="95">
        <v>0</v>
      </c>
      <c r="N70" s="158" t="s">
        <v>30</v>
      </c>
      <c r="O70" s="108" t="s">
        <v>30</v>
      </c>
    </row>
    <row r="71" spans="1:15" s="14" customFormat="1" ht="5.0999999999999996" customHeight="1" x14ac:dyDescent="0.25">
      <c r="A71" s="31"/>
      <c r="B71" s="164"/>
      <c r="C71" s="151" t="s">
        <v>30</v>
      </c>
      <c r="D71" s="153" t="s">
        <v>30</v>
      </c>
      <c r="E71" s="116"/>
      <c r="F71" s="116"/>
      <c r="G71" s="116"/>
      <c r="H71" s="117"/>
      <c r="I71" s="116"/>
      <c r="J71" s="118"/>
      <c r="K71" s="116"/>
      <c r="L71" s="116"/>
      <c r="M71" s="116"/>
      <c r="N71" s="154" t="s">
        <v>30</v>
      </c>
      <c r="O71" s="108" t="s">
        <v>30</v>
      </c>
    </row>
    <row r="72" spans="1:15" s="14" customFormat="1" x14ac:dyDescent="0.25">
      <c r="A72" s="25"/>
      <c r="B72" s="26" t="s">
        <v>19</v>
      </c>
      <c r="C72" s="151" t="s">
        <v>30</v>
      </c>
      <c r="D72" s="155" t="s">
        <v>30</v>
      </c>
      <c r="E72" s="86">
        <v>121110</v>
      </c>
      <c r="F72" s="86">
        <v>219366</v>
      </c>
      <c r="G72" s="86">
        <v>168181</v>
      </c>
      <c r="H72" s="87">
        <v>326528</v>
      </c>
      <c r="I72" s="86">
        <v>356846</v>
      </c>
      <c r="J72" s="88">
        <v>356846</v>
      </c>
      <c r="K72" s="86">
        <v>532233</v>
      </c>
      <c r="L72" s="86">
        <v>507687</v>
      </c>
      <c r="M72" s="86">
        <v>524885</v>
      </c>
      <c r="N72" s="156" t="s">
        <v>30</v>
      </c>
      <c r="O72" s="108" t="s">
        <v>30</v>
      </c>
    </row>
    <row r="73" spans="1:15" s="14" customFormat="1" x14ac:dyDescent="0.25">
      <c r="A73" s="25"/>
      <c r="B73" s="26" t="s">
        <v>20</v>
      </c>
      <c r="C73" s="151" t="s">
        <v>30</v>
      </c>
      <c r="D73" s="155" t="s">
        <v>30</v>
      </c>
      <c r="E73" s="86">
        <f>SUM(E74:E75)</f>
        <v>61048</v>
      </c>
      <c r="F73" s="86">
        <f t="shared" ref="F73:M73" si="12">SUM(F74:F75)</f>
        <v>72432</v>
      </c>
      <c r="G73" s="86">
        <f t="shared" si="12"/>
        <v>93740</v>
      </c>
      <c r="H73" s="87">
        <f t="shared" si="12"/>
        <v>150000</v>
      </c>
      <c r="I73" s="86">
        <f t="shared" si="12"/>
        <v>150000</v>
      </c>
      <c r="J73" s="88">
        <f t="shared" si="12"/>
        <v>150090</v>
      </c>
      <c r="K73" s="86">
        <f t="shared" si="12"/>
        <v>180000</v>
      </c>
      <c r="L73" s="86">
        <f t="shared" si="12"/>
        <v>199822</v>
      </c>
      <c r="M73" s="86">
        <f t="shared" si="12"/>
        <v>210413</v>
      </c>
      <c r="N73" s="156" t="s">
        <v>30</v>
      </c>
      <c r="O73" s="108" t="s">
        <v>30</v>
      </c>
    </row>
    <row r="74" spans="1:15" s="14" customFormat="1" x14ac:dyDescent="0.25">
      <c r="A74" s="25"/>
      <c r="B74" s="150" t="s">
        <v>116</v>
      </c>
      <c r="C74" s="151" t="s">
        <v>30</v>
      </c>
      <c r="D74" s="147" t="s">
        <v>30</v>
      </c>
      <c r="E74" s="79">
        <v>0</v>
      </c>
      <c r="F74" s="79">
        <v>88</v>
      </c>
      <c r="G74" s="79">
        <v>312</v>
      </c>
      <c r="H74" s="80">
        <v>0</v>
      </c>
      <c r="I74" s="79">
        <v>0</v>
      </c>
      <c r="J74" s="81">
        <v>90</v>
      </c>
      <c r="K74" s="79">
        <v>0</v>
      </c>
      <c r="L74" s="79">
        <v>0</v>
      </c>
      <c r="M74" s="79">
        <v>0</v>
      </c>
      <c r="N74" s="152" t="s">
        <v>30</v>
      </c>
      <c r="O74" s="108" t="s">
        <v>30</v>
      </c>
    </row>
    <row r="75" spans="1:15" s="14" customFormat="1" x14ac:dyDescent="0.25">
      <c r="A75" s="25"/>
      <c r="B75" s="150" t="s">
        <v>117</v>
      </c>
      <c r="C75" s="151" t="s">
        <v>30</v>
      </c>
      <c r="D75" s="153" t="s">
        <v>30</v>
      </c>
      <c r="E75" s="93">
        <v>61048</v>
      </c>
      <c r="F75" s="93">
        <v>72344</v>
      </c>
      <c r="G75" s="93">
        <v>93428</v>
      </c>
      <c r="H75" s="94">
        <v>150000</v>
      </c>
      <c r="I75" s="93">
        <v>150000</v>
      </c>
      <c r="J75" s="95">
        <v>150000</v>
      </c>
      <c r="K75" s="93">
        <v>180000</v>
      </c>
      <c r="L75" s="93">
        <v>199822</v>
      </c>
      <c r="M75" s="93">
        <v>210413</v>
      </c>
      <c r="N75" s="154" t="s">
        <v>30</v>
      </c>
      <c r="O75" s="108" t="s">
        <v>30</v>
      </c>
    </row>
    <row r="76" spans="1:15" s="14" customFormat="1" ht="5.25" customHeight="1" x14ac:dyDescent="0.25">
      <c r="A76" s="25"/>
      <c r="B76" s="40" t="s">
        <v>30</v>
      </c>
      <c r="C76" s="153" t="s">
        <v>30</v>
      </c>
      <c r="D76" s="159" t="s">
        <v>30</v>
      </c>
      <c r="E76" s="116"/>
      <c r="F76" s="116"/>
      <c r="G76" s="116"/>
      <c r="H76" s="117"/>
      <c r="I76" s="116"/>
      <c r="J76" s="118"/>
      <c r="K76" s="116"/>
      <c r="L76" s="116"/>
      <c r="M76" s="116"/>
      <c r="N76" s="160" t="s">
        <v>30</v>
      </c>
      <c r="O76" s="114" t="s">
        <v>30</v>
      </c>
    </row>
    <row r="77" spans="1:15" s="23" customFormat="1" x14ac:dyDescent="0.25">
      <c r="A77" s="38"/>
      <c r="B77" s="39" t="s">
        <v>21</v>
      </c>
      <c r="C77" s="161" t="s">
        <v>30</v>
      </c>
      <c r="D77" s="162" t="s">
        <v>30</v>
      </c>
      <c r="E77" s="72">
        <f>E78+E81+E84+E85+E86+E87+E88</f>
        <v>1509</v>
      </c>
      <c r="F77" s="72">
        <f t="shared" ref="F77:M77" si="13">F78+F81+F84+F85+F86+F87+F88</f>
        <v>463</v>
      </c>
      <c r="G77" s="72">
        <f t="shared" si="13"/>
        <v>6670</v>
      </c>
      <c r="H77" s="73">
        <f t="shared" si="13"/>
        <v>112</v>
      </c>
      <c r="I77" s="72">
        <f t="shared" si="13"/>
        <v>15093</v>
      </c>
      <c r="J77" s="74">
        <f t="shared" si="13"/>
        <v>15093</v>
      </c>
      <c r="K77" s="72">
        <f t="shared" si="13"/>
        <v>16143</v>
      </c>
      <c r="L77" s="72">
        <f t="shared" si="13"/>
        <v>19856.203999999998</v>
      </c>
      <c r="M77" s="72">
        <f t="shared" si="13"/>
        <v>20908.925811999998</v>
      </c>
      <c r="N77" s="146" t="s">
        <v>30</v>
      </c>
      <c r="O77" s="75" t="s">
        <v>30</v>
      </c>
    </row>
    <row r="78" spans="1:15" s="14" customFormat="1" x14ac:dyDescent="0.25">
      <c r="A78" s="25"/>
      <c r="B78" s="26" t="s">
        <v>22</v>
      </c>
      <c r="C78" s="147" t="s">
        <v>30</v>
      </c>
      <c r="D78" s="148" t="s">
        <v>30</v>
      </c>
      <c r="E78" s="100">
        <f>SUM(E79:E80)</f>
        <v>0</v>
      </c>
      <c r="F78" s="100">
        <f t="shared" ref="F78:M78" si="14">SUM(F79:F80)</f>
        <v>0</v>
      </c>
      <c r="G78" s="100">
        <f t="shared" si="14"/>
        <v>8</v>
      </c>
      <c r="H78" s="101">
        <f t="shared" si="14"/>
        <v>0</v>
      </c>
      <c r="I78" s="100">
        <f t="shared" si="14"/>
        <v>0</v>
      </c>
      <c r="J78" s="102">
        <f t="shared" si="14"/>
        <v>4</v>
      </c>
      <c r="K78" s="100">
        <f t="shared" si="14"/>
        <v>0</v>
      </c>
      <c r="L78" s="100">
        <f t="shared" si="14"/>
        <v>0</v>
      </c>
      <c r="M78" s="100">
        <f t="shared" si="14"/>
        <v>0</v>
      </c>
      <c r="N78" s="149" t="s">
        <v>30</v>
      </c>
      <c r="O78" s="107" t="s">
        <v>30</v>
      </c>
    </row>
    <row r="79" spans="1:15" s="14" customFormat="1" x14ac:dyDescent="0.25">
      <c r="A79" s="25"/>
      <c r="B79" s="150" t="s">
        <v>118</v>
      </c>
      <c r="C79" s="151" t="s">
        <v>30</v>
      </c>
      <c r="D79" s="147" t="s">
        <v>30</v>
      </c>
      <c r="E79" s="79">
        <v>0</v>
      </c>
      <c r="F79" s="79">
        <v>0</v>
      </c>
      <c r="G79" s="79">
        <v>8</v>
      </c>
      <c r="H79" s="80">
        <v>0</v>
      </c>
      <c r="I79" s="79">
        <v>0</v>
      </c>
      <c r="J79" s="81">
        <v>4</v>
      </c>
      <c r="K79" s="79">
        <v>0</v>
      </c>
      <c r="L79" s="79">
        <v>0</v>
      </c>
      <c r="M79" s="79">
        <v>0</v>
      </c>
      <c r="N79" s="152" t="s">
        <v>30</v>
      </c>
      <c r="O79" s="108" t="s">
        <v>30</v>
      </c>
    </row>
    <row r="80" spans="1:15" s="14" customFormat="1" x14ac:dyDescent="0.25">
      <c r="A80" s="25"/>
      <c r="B80" s="150" t="s">
        <v>119</v>
      </c>
      <c r="C80" s="151" t="s">
        <v>30</v>
      </c>
      <c r="D80" s="153" t="s">
        <v>30</v>
      </c>
      <c r="E80" s="93">
        <v>0</v>
      </c>
      <c r="F80" s="93">
        <v>0</v>
      </c>
      <c r="G80" s="93">
        <v>0</v>
      </c>
      <c r="H80" s="94">
        <v>0</v>
      </c>
      <c r="I80" s="93">
        <v>0</v>
      </c>
      <c r="J80" s="95">
        <v>0</v>
      </c>
      <c r="K80" s="93">
        <v>0</v>
      </c>
      <c r="L80" s="93">
        <v>0</v>
      </c>
      <c r="M80" s="93">
        <v>0</v>
      </c>
      <c r="N80" s="154" t="s">
        <v>30</v>
      </c>
      <c r="O80" s="108" t="s">
        <v>30</v>
      </c>
    </row>
    <row r="81" spans="1:15" s="14" customFormat="1" x14ac:dyDescent="0.25">
      <c r="A81" s="25"/>
      <c r="B81" s="26" t="s">
        <v>23</v>
      </c>
      <c r="C81" s="151" t="s">
        <v>30</v>
      </c>
      <c r="D81" s="155" t="s">
        <v>30</v>
      </c>
      <c r="E81" s="86">
        <f>SUM(E82:E83)</f>
        <v>1393</v>
      </c>
      <c r="F81" s="86">
        <f t="shared" ref="F81:M81" si="15">SUM(F82:F83)</f>
        <v>463</v>
      </c>
      <c r="G81" s="86">
        <f t="shared" si="15"/>
        <v>6079</v>
      </c>
      <c r="H81" s="87">
        <f t="shared" si="15"/>
        <v>112</v>
      </c>
      <c r="I81" s="86">
        <f t="shared" si="15"/>
        <v>15085</v>
      </c>
      <c r="J81" s="88">
        <f t="shared" si="15"/>
        <v>15081</v>
      </c>
      <c r="K81" s="86">
        <f t="shared" si="15"/>
        <v>16083</v>
      </c>
      <c r="L81" s="86">
        <f t="shared" si="15"/>
        <v>19856.203999999998</v>
      </c>
      <c r="M81" s="86">
        <f t="shared" si="15"/>
        <v>20908.925811999998</v>
      </c>
      <c r="N81" s="156" t="s">
        <v>30</v>
      </c>
      <c r="O81" s="108" t="s">
        <v>30</v>
      </c>
    </row>
    <row r="82" spans="1:15" s="14" customFormat="1" x14ac:dyDescent="0.25">
      <c r="A82" s="25"/>
      <c r="B82" s="150" t="s">
        <v>120</v>
      </c>
      <c r="C82" s="151" t="s">
        <v>30</v>
      </c>
      <c r="D82" s="147" t="s">
        <v>30</v>
      </c>
      <c r="E82" s="79">
        <v>0</v>
      </c>
      <c r="F82" s="79">
        <v>0</v>
      </c>
      <c r="G82" s="79">
        <v>0</v>
      </c>
      <c r="H82" s="80">
        <v>0</v>
      </c>
      <c r="I82" s="79">
        <v>0</v>
      </c>
      <c r="J82" s="81">
        <v>0</v>
      </c>
      <c r="K82" s="79">
        <v>0</v>
      </c>
      <c r="L82" s="79">
        <v>0</v>
      </c>
      <c r="M82" s="79">
        <v>0</v>
      </c>
      <c r="N82" s="152" t="s">
        <v>30</v>
      </c>
      <c r="O82" s="108" t="s">
        <v>30</v>
      </c>
    </row>
    <row r="83" spans="1:15" s="14" customFormat="1" x14ac:dyDescent="0.25">
      <c r="A83" s="25"/>
      <c r="B83" s="150" t="s">
        <v>121</v>
      </c>
      <c r="C83" s="151" t="s">
        <v>30</v>
      </c>
      <c r="D83" s="153" t="s">
        <v>30</v>
      </c>
      <c r="E83" s="93">
        <v>1393</v>
      </c>
      <c r="F83" s="93">
        <v>463</v>
      </c>
      <c r="G83" s="93">
        <v>6079</v>
      </c>
      <c r="H83" s="94">
        <v>112</v>
      </c>
      <c r="I83" s="93">
        <v>15085</v>
      </c>
      <c r="J83" s="95">
        <v>15081</v>
      </c>
      <c r="K83" s="93">
        <v>16083</v>
      </c>
      <c r="L83" s="93">
        <v>19856.203999999998</v>
      </c>
      <c r="M83" s="93">
        <v>20908.925811999998</v>
      </c>
      <c r="N83" s="154" t="s">
        <v>30</v>
      </c>
      <c r="O83" s="108" t="s">
        <v>30</v>
      </c>
    </row>
    <row r="84" spans="1:15" s="14" customFormat="1" x14ac:dyDescent="0.25">
      <c r="A84" s="25"/>
      <c r="B84" s="26" t="s">
        <v>24</v>
      </c>
      <c r="C84" s="151" t="s">
        <v>30</v>
      </c>
      <c r="D84" s="155" t="s">
        <v>30</v>
      </c>
      <c r="E84" s="86">
        <v>0</v>
      </c>
      <c r="F84" s="86">
        <v>0</v>
      </c>
      <c r="G84" s="86">
        <v>0</v>
      </c>
      <c r="H84" s="87">
        <v>0</v>
      </c>
      <c r="I84" s="86">
        <v>0</v>
      </c>
      <c r="J84" s="88">
        <v>0</v>
      </c>
      <c r="K84" s="86">
        <v>0</v>
      </c>
      <c r="L84" s="86">
        <v>0</v>
      </c>
      <c r="M84" s="86">
        <v>0</v>
      </c>
      <c r="N84" s="156" t="s">
        <v>30</v>
      </c>
      <c r="O84" s="108" t="s">
        <v>30</v>
      </c>
    </row>
    <row r="85" spans="1:15" s="14" customFormat="1" x14ac:dyDescent="0.25">
      <c r="A85" s="25"/>
      <c r="B85" s="26" t="s">
        <v>25</v>
      </c>
      <c r="C85" s="151" t="s">
        <v>30</v>
      </c>
      <c r="D85" s="155" t="s">
        <v>30</v>
      </c>
      <c r="E85" s="86">
        <v>0</v>
      </c>
      <c r="F85" s="86">
        <v>0</v>
      </c>
      <c r="G85" s="86">
        <v>0</v>
      </c>
      <c r="H85" s="87">
        <v>0</v>
      </c>
      <c r="I85" s="86">
        <v>0</v>
      </c>
      <c r="J85" s="88">
        <v>0</v>
      </c>
      <c r="K85" s="86">
        <v>0</v>
      </c>
      <c r="L85" s="86">
        <v>0</v>
      </c>
      <c r="M85" s="86">
        <v>0</v>
      </c>
      <c r="N85" s="156" t="s">
        <v>30</v>
      </c>
      <c r="O85" s="108" t="s">
        <v>30</v>
      </c>
    </row>
    <row r="86" spans="1:15" s="14" customFormat="1" x14ac:dyDescent="0.25">
      <c r="A86" s="25"/>
      <c r="B86" s="26" t="s">
        <v>26</v>
      </c>
      <c r="C86" s="151" t="s">
        <v>30</v>
      </c>
      <c r="D86" s="155" t="s">
        <v>30</v>
      </c>
      <c r="E86" s="86">
        <v>0</v>
      </c>
      <c r="F86" s="86">
        <v>0</v>
      </c>
      <c r="G86" s="86">
        <v>0</v>
      </c>
      <c r="H86" s="87">
        <v>0</v>
      </c>
      <c r="I86" s="86">
        <v>0</v>
      </c>
      <c r="J86" s="88">
        <v>0</v>
      </c>
      <c r="K86" s="86">
        <v>0</v>
      </c>
      <c r="L86" s="86">
        <v>0</v>
      </c>
      <c r="M86" s="86">
        <v>0</v>
      </c>
      <c r="N86" s="156" t="s">
        <v>30</v>
      </c>
      <c r="O86" s="108" t="s">
        <v>30</v>
      </c>
    </row>
    <row r="87" spans="1:15" s="14" customFormat="1" x14ac:dyDescent="0.25">
      <c r="A87" s="25"/>
      <c r="B87" s="26" t="s">
        <v>27</v>
      </c>
      <c r="C87" s="151" t="s">
        <v>30</v>
      </c>
      <c r="D87" s="155" t="s">
        <v>30</v>
      </c>
      <c r="E87" s="86">
        <v>0</v>
      </c>
      <c r="F87" s="86">
        <v>0</v>
      </c>
      <c r="G87" s="86">
        <v>583</v>
      </c>
      <c r="H87" s="87">
        <v>0</v>
      </c>
      <c r="I87" s="86">
        <v>0</v>
      </c>
      <c r="J87" s="88">
        <v>0</v>
      </c>
      <c r="K87" s="86">
        <v>0</v>
      </c>
      <c r="L87" s="86">
        <v>0</v>
      </c>
      <c r="M87" s="86">
        <v>0</v>
      </c>
      <c r="N87" s="156" t="s">
        <v>30</v>
      </c>
      <c r="O87" s="108" t="s">
        <v>30</v>
      </c>
    </row>
    <row r="88" spans="1:15" s="14" customFormat="1" x14ac:dyDescent="0.25">
      <c r="A88" s="25"/>
      <c r="B88" s="26" t="s">
        <v>28</v>
      </c>
      <c r="C88" s="151" t="s">
        <v>30</v>
      </c>
      <c r="D88" s="159" t="s">
        <v>30</v>
      </c>
      <c r="E88" s="86">
        <v>116</v>
      </c>
      <c r="F88" s="86">
        <v>0</v>
      </c>
      <c r="G88" s="86">
        <v>0</v>
      </c>
      <c r="H88" s="87">
        <v>0</v>
      </c>
      <c r="I88" s="86">
        <v>8</v>
      </c>
      <c r="J88" s="88">
        <v>8</v>
      </c>
      <c r="K88" s="86">
        <v>60</v>
      </c>
      <c r="L88" s="86">
        <v>0</v>
      </c>
      <c r="M88" s="86">
        <v>0</v>
      </c>
      <c r="N88" s="156" t="s">
        <v>30</v>
      </c>
      <c r="O88" s="108" t="s">
        <v>30</v>
      </c>
    </row>
    <row r="89" spans="1:15" s="14" customFormat="1" ht="5.25" customHeight="1" x14ac:dyDescent="0.25">
      <c r="A89" s="31"/>
      <c r="B89" s="40" t="s">
        <v>30</v>
      </c>
      <c r="C89" s="148" t="s">
        <v>30</v>
      </c>
      <c r="D89" s="148" t="s">
        <v>30</v>
      </c>
      <c r="E89" s="168"/>
      <c r="F89" s="168"/>
      <c r="G89" s="168"/>
      <c r="H89" s="169"/>
      <c r="I89" s="168"/>
      <c r="J89" s="170"/>
      <c r="K89" s="168"/>
      <c r="L89" s="168"/>
      <c r="M89" s="168"/>
      <c r="N89" s="149" t="s">
        <v>30</v>
      </c>
      <c r="O89" s="119" t="s">
        <v>30</v>
      </c>
    </row>
    <row r="90" spans="1:15" s="14" customFormat="1" x14ac:dyDescent="0.25">
      <c r="A90" s="25"/>
      <c r="B90" s="39" t="s">
        <v>29</v>
      </c>
      <c r="C90" s="155" t="s">
        <v>30</v>
      </c>
      <c r="D90" s="155" t="s">
        <v>30</v>
      </c>
      <c r="E90" s="72">
        <v>0</v>
      </c>
      <c r="F90" s="72">
        <v>0</v>
      </c>
      <c r="G90" s="72">
        <v>0</v>
      </c>
      <c r="H90" s="73">
        <v>0</v>
      </c>
      <c r="I90" s="72">
        <v>0</v>
      </c>
      <c r="J90" s="74">
        <v>0</v>
      </c>
      <c r="K90" s="72">
        <v>0</v>
      </c>
      <c r="L90" s="72">
        <v>0</v>
      </c>
      <c r="M90" s="72">
        <v>0</v>
      </c>
      <c r="N90" s="156" t="s">
        <v>30</v>
      </c>
      <c r="O90" s="120" t="s">
        <v>30</v>
      </c>
    </row>
    <row r="91" spans="1:15" s="14" customFormat="1" ht="5.25" customHeight="1" x14ac:dyDescent="0.25">
      <c r="A91" s="25"/>
      <c r="B91" s="40" t="s">
        <v>30</v>
      </c>
      <c r="C91" s="40" t="s">
        <v>30</v>
      </c>
      <c r="D91" s="40" t="s">
        <v>30</v>
      </c>
      <c r="E91" s="41"/>
      <c r="F91" s="41"/>
      <c r="G91" s="41"/>
      <c r="H91" s="42"/>
      <c r="I91" s="41"/>
      <c r="J91" s="43"/>
      <c r="K91" s="41"/>
      <c r="L91" s="41"/>
      <c r="M91" s="41"/>
      <c r="N91" s="156" t="s">
        <v>30</v>
      </c>
      <c r="O91" s="142" t="s">
        <v>30</v>
      </c>
    </row>
    <row r="92" spans="1:15" s="14" customFormat="1" x14ac:dyDescent="0.25">
      <c r="A92" s="44"/>
      <c r="B92" s="45" t="s">
        <v>31</v>
      </c>
      <c r="C92" s="171" t="s">
        <v>30</v>
      </c>
      <c r="D92" s="171" t="s">
        <v>30</v>
      </c>
      <c r="E92" s="46">
        <f>E4+E51+E77+E90</f>
        <v>647935</v>
      </c>
      <c r="F92" s="46">
        <f t="shared" ref="F92:M92" si="16">F4+F51+F77+F90</f>
        <v>911870</v>
      </c>
      <c r="G92" s="46">
        <f t="shared" si="16"/>
        <v>984145</v>
      </c>
      <c r="H92" s="47">
        <f t="shared" si="16"/>
        <v>1413236.7935736899</v>
      </c>
      <c r="I92" s="46">
        <f t="shared" si="16"/>
        <v>1711236.7935736899</v>
      </c>
      <c r="J92" s="48">
        <f t="shared" si="16"/>
        <v>1711237</v>
      </c>
      <c r="K92" s="46">
        <f t="shared" si="16"/>
        <v>1534285.750655263</v>
      </c>
      <c r="L92" s="46">
        <f t="shared" si="16"/>
        <v>1676467.7199999997</v>
      </c>
      <c r="M92" s="46">
        <f t="shared" si="16"/>
        <v>1746963.8581600001</v>
      </c>
      <c r="N92" s="172" t="s">
        <v>30</v>
      </c>
      <c r="O92" s="141" t="s">
        <v>30</v>
      </c>
    </row>
    <row r="93" spans="1:15" s="14" customFormat="1" x14ac:dyDescent="0.25">
      <c r="C93" s="142"/>
      <c r="D93" s="142"/>
      <c r="N93" s="142"/>
      <c r="O93" s="142"/>
    </row>
    <row r="94" spans="1:15" s="14" customFormat="1" x14ac:dyDescent="0.25">
      <c r="C94" s="142"/>
      <c r="D94" s="142"/>
      <c r="N94" s="142"/>
      <c r="O94" s="142"/>
    </row>
    <row r="95" spans="1:15" s="14" customFormat="1" x14ac:dyDescent="0.25">
      <c r="C95" s="142"/>
      <c r="D95" s="142"/>
      <c r="N95" s="142"/>
      <c r="O95" s="142"/>
    </row>
    <row r="96" spans="1:15" s="14" customFormat="1" x14ac:dyDescent="0.25">
      <c r="C96" s="142"/>
      <c r="D96" s="142"/>
      <c r="N96" s="142"/>
      <c r="O96" s="142"/>
    </row>
    <row r="97" spans="3:15" s="14" customFormat="1" x14ac:dyDescent="0.25">
      <c r="C97" s="142"/>
      <c r="D97" s="142"/>
      <c r="N97" s="142"/>
      <c r="O97" s="142"/>
    </row>
    <row r="98" spans="3:15" s="14" customFormat="1" x14ac:dyDescent="0.25">
      <c r="C98" s="142"/>
      <c r="D98" s="142"/>
      <c r="N98" s="142"/>
      <c r="O98" s="142"/>
    </row>
    <row r="99" spans="3:15" s="14" customFormat="1" x14ac:dyDescent="0.25">
      <c r="C99" s="142"/>
      <c r="D99" s="142"/>
      <c r="N99" s="142"/>
      <c r="O99" s="142"/>
    </row>
    <row r="100" spans="3:15" s="14" customFormat="1" x14ac:dyDescent="0.25">
      <c r="C100" s="142"/>
      <c r="D100" s="142"/>
      <c r="N100" s="142"/>
      <c r="O100" s="142"/>
    </row>
    <row r="101" spans="3:15" s="14" customFormat="1" x14ac:dyDescent="0.25">
      <c r="C101" s="142"/>
      <c r="D101" s="142"/>
      <c r="N101" s="142"/>
      <c r="O101" s="142"/>
    </row>
    <row r="102" spans="3:15" s="14" customFormat="1" x14ac:dyDescent="0.25">
      <c r="C102" s="142"/>
      <c r="D102" s="142"/>
      <c r="N102" s="142"/>
      <c r="O102" s="142"/>
    </row>
    <row r="103" spans="3:15" s="14" customFormat="1" x14ac:dyDescent="0.25">
      <c r="C103" s="142"/>
      <c r="D103" s="142"/>
      <c r="N103" s="142"/>
      <c r="O103" s="142"/>
    </row>
    <row r="104" spans="3:15" s="14" customFormat="1" x14ac:dyDescent="0.25">
      <c r="C104" s="142"/>
      <c r="D104" s="142"/>
      <c r="N104" s="142"/>
      <c r="O104" s="142"/>
    </row>
    <row r="105" spans="3:15" s="14" customFormat="1" x14ac:dyDescent="0.25">
      <c r="C105" s="142"/>
      <c r="D105" s="142"/>
      <c r="N105" s="142"/>
      <c r="O105" s="142"/>
    </row>
    <row r="106" spans="3:15" s="14" customFormat="1" x14ac:dyDescent="0.25">
      <c r="C106" s="142"/>
      <c r="D106" s="142"/>
      <c r="N106" s="142"/>
      <c r="O106" s="142"/>
    </row>
    <row r="107" spans="3:15" s="14" customFormat="1" x14ac:dyDescent="0.25">
      <c r="C107" s="142"/>
      <c r="D107" s="142"/>
      <c r="N107" s="142"/>
      <c r="O107" s="142"/>
    </row>
    <row r="108" spans="3:15" s="14" customFormat="1" x14ac:dyDescent="0.25">
      <c r="C108" s="142"/>
      <c r="D108" s="142"/>
      <c r="N108" s="142"/>
      <c r="O108" s="142"/>
    </row>
    <row r="109" spans="3:15" s="14" customFormat="1" x14ac:dyDescent="0.25">
      <c r="C109" s="142"/>
      <c r="D109" s="142"/>
      <c r="N109" s="142"/>
      <c r="O109" s="142"/>
    </row>
    <row r="110" spans="3:15" s="14" customFormat="1" x14ac:dyDescent="0.25">
      <c r="C110" s="142"/>
      <c r="D110" s="142"/>
      <c r="N110" s="142"/>
      <c r="O110" s="142"/>
    </row>
    <row r="111" spans="3:15" s="14" customFormat="1" x14ac:dyDescent="0.25">
      <c r="C111" s="142"/>
      <c r="D111" s="142"/>
      <c r="N111" s="142"/>
      <c r="O111" s="142"/>
    </row>
    <row r="112" spans="3:15" s="14" customFormat="1" x14ac:dyDescent="0.25">
      <c r="C112" s="142"/>
      <c r="D112" s="142"/>
      <c r="N112" s="142"/>
      <c r="O112" s="142"/>
    </row>
    <row r="113" spans="3:15" s="14" customFormat="1" x14ac:dyDescent="0.25">
      <c r="C113" s="142" t="s">
        <v>30</v>
      </c>
      <c r="D113" s="142" t="s">
        <v>30</v>
      </c>
      <c r="N113" s="142" t="s">
        <v>30</v>
      </c>
      <c r="O113" s="142" t="s">
        <v>30</v>
      </c>
    </row>
    <row r="114" spans="3:15" s="14" customFormat="1" x14ac:dyDescent="0.25">
      <c r="C114" s="142" t="s">
        <v>30</v>
      </c>
      <c r="D114" s="142" t="s">
        <v>30</v>
      </c>
      <c r="N114" s="142" t="s">
        <v>30</v>
      </c>
      <c r="O114" s="142" t="s">
        <v>30</v>
      </c>
    </row>
    <row r="115" spans="3:15" s="14" customFormat="1" x14ac:dyDescent="0.25">
      <c r="C115" s="142" t="s">
        <v>30</v>
      </c>
      <c r="D115" s="142" t="s">
        <v>30</v>
      </c>
      <c r="N115" s="142" t="s">
        <v>30</v>
      </c>
      <c r="O115" s="142" t="s">
        <v>30</v>
      </c>
    </row>
    <row r="116" spans="3:15" s="14" customFormat="1" x14ac:dyDescent="0.25">
      <c r="C116" s="142" t="s">
        <v>30</v>
      </c>
      <c r="D116" s="142" t="s">
        <v>30</v>
      </c>
      <c r="N116" s="142" t="s">
        <v>30</v>
      </c>
      <c r="O116" s="142" t="s">
        <v>30</v>
      </c>
    </row>
    <row r="117" spans="3:15" s="14" customFormat="1" x14ac:dyDescent="0.25">
      <c r="C117" s="142" t="s">
        <v>30</v>
      </c>
      <c r="D117" s="142" t="s">
        <v>30</v>
      </c>
      <c r="N117" s="142" t="s">
        <v>30</v>
      </c>
      <c r="O117" s="142" t="s">
        <v>30</v>
      </c>
    </row>
    <row r="118" spans="3:15" s="14" customFormat="1" x14ac:dyDescent="0.25">
      <c r="C118" s="142" t="s">
        <v>30</v>
      </c>
      <c r="D118" s="142" t="s">
        <v>30</v>
      </c>
      <c r="N118" s="142" t="s">
        <v>30</v>
      </c>
      <c r="O118" s="142" t="s">
        <v>30</v>
      </c>
    </row>
    <row r="119" spans="3:15" s="14" customFormat="1" x14ac:dyDescent="0.25">
      <c r="C119" s="142" t="s">
        <v>30</v>
      </c>
      <c r="D119" s="142" t="s">
        <v>30</v>
      </c>
      <c r="N119" s="142" t="s">
        <v>30</v>
      </c>
      <c r="O119" s="142" t="s">
        <v>30</v>
      </c>
    </row>
    <row r="120" spans="3:15" s="14" customFormat="1" x14ac:dyDescent="0.25">
      <c r="C120" s="142" t="s">
        <v>30</v>
      </c>
      <c r="D120" s="142" t="s">
        <v>30</v>
      </c>
      <c r="N120" s="142" t="s">
        <v>30</v>
      </c>
      <c r="O120" s="142" t="s">
        <v>30</v>
      </c>
    </row>
    <row r="121" spans="3:15" s="14" customFormat="1" x14ac:dyDescent="0.25">
      <c r="C121" s="142" t="s">
        <v>30</v>
      </c>
      <c r="D121" s="142" t="s">
        <v>30</v>
      </c>
      <c r="N121" s="142" t="s">
        <v>30</v>
      </c>
      <c r="O121" s="142" t="s">
        <v>30</v>
      </c>
    </row>
    <row r="122" spans="3:15" s="14" customFormat="1" x14ac:dyDescent="0.25">
      <c r="C122" s="142" t="s">
        <v>30</v>
      </c>
      <c r="D122" s="142" t="s">
        <v>30</v>
      </c>
      <c r="N122" s="142" t="s">
        <v>30</v>
      </c>
      <c r="O122" s="142" t="s">
        <v>30</v>
      </c>
    </row>
    <row r="123" spans="3:15" s="14" customFormat="1" x14ac:dyDescent="0.25">
      <c r="C123" s="142" t="s">
        <v>30</v>
      </c>
      <c r="D123" s="142" t="s">
        <v>30</v>
      </c>
      <c r="N123" s="142" t="s">
        <v>30</v>
      </c>
      <c r="O123" s="142" t="s">
        <v>30</v>
      </c>
    </row>
    <row r="124" spans="3:15" s="14" customFormat="1" x14ac:dyDescent="0.25">
      <c r="C124" s="142" t="s">
        <v>30</v>
      </c>
      <c r="D124" s="142" t="s">
        <v>30</v>
      </c>
      <c r="N124" s="142" t="s">
        <v>30</v>
      </c>
      <c r="O124" s="142" t="s">
        <v>30</v>
      </c>
    </row>
    <row r="125" spans="3:15" s="14" customFormat="1" x14ac:dyDescent="0.25">
      <c r="C125" s="142" t="s">
        <v>30</v>
      </c>
      <c r="D125" s="142" t="s">
        <v>30</v>
      </c>
      <c r="N125" s="142" t="s">
        <v>30</v>
      </c>
      <c r="O125" s="142" t="s">
        <v>30</v>
      </c>
    </row>
    <row r="126" spans="3:15" s="14" customFormat="1" x14ac:dyDescent="0.25">
      <c r="C126" s="142" t="s">
        <v>30</v>
      </c>
      <c r="D126" s="142" t="s">
        <v>30</v>
      </c>
      <c r="N126" s="142" t="s">
        <v>30</v>
      </c>
      <c r="O126" s="142" t="s">
        <v>30</v>
      </c>
    </row>
    <row r="127" spans="3:15" s="14" customFormat="1" x14ac:dyDescent="0.25">
      <c r="C127" s="142" t="s">
        <v>30</v>
      </c>
      <c r="D127" s="142" t="s">
        <v>30</v>
      </c>
      <c r="N127" s="142" t="s">
        <v>30</v>
      </c>
      <c r="O127" s="142" t="s">
        <v>30</v>
      </c>
    </row>
    <row r="128" spans="3:15" s="14" customFormat="1" x14ac:dyDescent="0.25">
      <c r="C128" s="142" t="s">
        <v>30</v>
      </c>
      <c r="D128" s="142" t="s">
        <v>30</v>
      </c>
      <c r="N128" s="142" t="s">
        <v>30</v>
      </c>
      <c r="O128" s="142" t="s">
        <v>30</v>
      </c>
    </row>
    <row r="129" spans="3:15" s="14" customFormat="1" x14ac:dyDescent="0.25">
      <c r="C129" s="142" t="s">
        <v>30</v>
      </c>
      <c r="D129" s="142" t="s">
        <v>30</v>
      </c>
      <c r="N129" s="142" t="s">
        <v>30</v>
      </c>
      <c r="O129" s="142" t="s">
        <v>30</v>
      </c>
    </row>
    <row r="130" spans="3:15" s="14" customFormat="1" x14ac:dyDescent="0.25">
      <c r="C130" s="142" t="s">
        <v>30</v>
      </c>
      <c r="D130" s="142" t="s">
        <v>30</v>
      </c>
      <c r="N130" s="142" t="s">
        <v>30</v>
      </c>
      <c r="O130" s="142" t="s">
        <v>30</v>
      </c>
    </row>
    <row r="131" spans="3:15" s="14" customFormat="1" x14ac:dyDescent="0.25">
      <c r="C131" s="142" t="s">
        <v>30</v>
      </c>
      <c r="D131" s="142" t="s">
        <v>30</v>
      </c>
      <c r="N131" s="142" t="s">
        <v>30</v>
      </c>
      <c r="O131" s="142" t="s">
        <v>30</v>
      </c>
    </row>
    <row r="132" spans="3:15" s="14" customFormat="1" x14ac:dyDescent="0.25">
      <c r="C132" s="142" t="s">
        <v>30</v>
      </c>
      <c r="D132" s="142" t="s">
        <v>30</v>
      </c>
      <c r="N132" s="142" t="s">
        <v>30</v>
      </c>
      <c r="O132" s="142" t="s">
        <v>30</v>
      </c>
    </row>
    <row r="133" spans="3:15" s="14" customFormat="1" x14ac:dyDescent="0.25">
      <c r="C133" s="142" t="s">
        <v>30</v>
      </c>
      <c r="D133" s="142" t="s">
        <v>30</v>
      </c>
      <c r="N133" s="142" t="s">
        <v>30</v>
      </c>
      <c r="O133" s="142" t="s">
        <v>30</v>
      </c>
    </row>
    <row r="134" spans="3:15" s="14" customFormat="1" x14ac:dyDescent="0.25">
      <c r="C134" s="142" t="s">
        <v>30</v>
      </c>
      <c r="D134" s="142" t="s">
        <v>30</v>
      </c>
      <c r="N134" s="142" t="s">
        <v>30</v>
      </c>
      <c r="O134" s="142" t="s">
        <v>30</v>
      </c>
    </row>
    <row r="135" spans="3:15" s="14" customFormat="1" x14ac:dyDescent="0.25">
      <c r="C135" s="142" t="s">
        <v>30</v>
      </c>
      <c r="D135" s="142" t="s">
        <v>30</v>
      </c>
      <c r="N135" s="142" t="s">
        <v>30</v>
      </c>
      <c r="O135" s="142" t="s">
        <v>30</v>
      </c>
    </row>
    <row r="136" spans="3:15" s="14" customFormat="1" x14ac:dyDescent="0.25">
      <c r="C136" s="142" t="s">
        <v>30</v>
      </c>
      <c r="D136" s="142" t="s">
        <v>30</v>
      </c>
      <c r="N136" s="142" t="s">
        <v>30</v>
      </c>
      <c r="O136" s="142" t="s">
        <v>30</v>
      </c>
    </row>
    <row r="137" spans="3:15" s="14" customFormat="1" x14ac:dyDescent="0.25">
      <c r="C137" s="142" t="s">
        <v>30</v>
      </c>
      <c r="D137" s="142" t="s">
        <v>30</v>
      </c>
      <c r="N137" s="142" t="s">
        <v>30</v>
      </c>
      <c r="O137" s="142" t="s">
        <v>30</v>
      </c>
    </row>
    <row r="138" spans="3:15" s="14" customFormat="1" x14ac:dyDescent="0.25">
      <c r="C138" s="142" t="s">
        <v>30</v>
      </c>
      <c r="D138" s="142" t="s">
        <v>30</v>
      </c>
      <c r="N138" s="142" t="s">
        <v>30</v>
      </c>
      <c r="O138" s="142" t="s">
        <v>30</v>
      </c>
    </row>
    <row r="139" spans="3:15" s="14" customFormat="1" x14ac:dyDescent="0.25">
      <c r="C139" s="142" t="s">
        <v>30</v>
      </c>
      <c r="D139" s="142" t="s">
        <v>30</v>
      </c>
      <c r="N139" s="142" t="s">
        <v>30</v>
      </c>
      <c r="O139" s="142" t="s">
        <v>30</v>
      </c>
    </row>
    <row r="140" spans="3:15" s="14" customFormat="1" x14ac:dyDescent="0.25">
      <c r="C140" s="142" t="s">
        <v>30</v>
      </c>
      <c r="D140" s="142" t="s">
        <v>30</v>
      </c>
      <c r="N140" s="142" t="s">
        <v>30</v>
      </c>
      <c r="O140" s="142" t="s">
        <v>30</v>
      </c>
    </row>
    <row r="141" spans="3:15" s="14" customFormat="1" x14ac:dyDescent="0.25">
      <c r="C141" s="142" t="s">
        <v>30</v>
      </c>
      <c r="D141" s="142" t="s">
        <v>30</v>
      </c>
      <c r="N141" s="142" t="s">
        <v>30</v>
      </c>
      <c r="O141" s="142" t="s">
        <v>30</v>
      </c>
    </row>
    <row r="142" spans="3:15" s="14" customFormat="1" x14ac:dyDescent="0.25">
      <c r="C142" s="142" t="s">
        <v>30</v>
      </c>
      <c r="D142" s="142" t="s">
        <v>30</v>
      </c>
      <c r="N142" s="142" t="s">
        <v>30</v>
      </c>
      <c r="O142" s="142" t="s">
        <v>30</v>
      </c>
    </row>
    <row r="143" spans="3:15" s="14" customFormat="1" x14ac:dyDescent="0.25">
      <c r="C143" s="142" t="s">
        <v>30</v>
      </c>
      <c r="D143" s="142" t="s">
        <v>30</v>
      </c>
      <c r="N143" s="142" t="s">
        <v>30</v>
      </c>
      <c r="O143" s="142" t="s">
        <v>30</v>
      </c>
    </row>
    <row r="144" spans="3:15" s="14" customFormat="1" x14ac:dyDescent="0.25">
      <c r="C144" s="142" t="s">
        <v>30</v>
      </c>
      <c r="D144" s="142" t="s">
        <v>30</v>
      </c>
      <c r="N144" s="142" t="s">
        <v>30</v>
      </c>
      <c r="O144" s="142" t="s">
        <v>30</v>
      </c>
    </row>
    <row r="145" spans="3:15" s="14" customFormat="1" x14ac:dyDescent="0.25">
      <c r="C145" s="142" t="s">
        <v>30</v>
      </c>
      <c r="D145" s="142" t="s">
        <v>30</v>
      </c>
      <c r="N145" s="142" t="s">
        <v>30</v>
      </c>
      <c r="O145" s="142" t="s">
        <v>30</v>
      </c>
    </row>
    <row r="146" spans="3:15" s="14" customFormat="1" x14ac:dyDescent="0.25">
      <c r="C146" s="142" t="s">
        <v>30</v>
      </c>
      <c r="D146" s="142" t="s">
        <v>30</v>
      </c>
      <c r="N146" s="142" t="s">
        <v>30</v>
      </c>
      <c r="O146" s="142" t="s">
        <v>30</v>
      </c>
    </row>
    <row r="147" spans="3:15" s="14" customFormat="1" x14ac:dyDescent="0.25">
      <c r="C147" s="142" t="s">
        <v>30</v>
      </c>
      <c r="D147" s="142" t="s">
        <v>30</v>
      </c>
      <c r="N147" s="142" t="s">
        <v>30</v>
      </c>
      <c r="O147" s="142" t="s">
        <v>30</v>
      </c>
    </row>
    <row r="148" spans="3:15" s="14" customFormat="1" x14ac:dyDescent="0.25">
      <c r="C148" s="142" t="s">
        <v>30</v>
      </c>
      <c r="D148" s="142" t="s">
        <v>30</v>
      </c>
      <c r="N148" s="142" t="s">
        <v>30</v>
      </c>
      <c r="O148" s="142" t="s">
        <v>30</v>
      </c>
    </row>
    <row r="149" spans="3:15" s="14" customFormat="1" x14ac:dyDescent="0.25">
      <c r="C149" s="142" t="s">
        <v>30</v>
      </c>
      <c r="D149" s="142" t="s">
        <v>30</v>
      </c>
      <c r="N149" s="142" t="s">
        <v>30</v>
      </c>
      <c r="O149" s="142" t="s">
        <v>30</v>
      </c>
    </row>
    <row r="150" spans="3:15" s="14" customFormat="1" x14ac:dyDescent="0.25">
      <c r="C150" s="142" t="s">
        <v>30</v>
      </c>
      <c r="D150" s="142" t="s">
        <v>30</v>
      </c>
      <c r="N150" s="142" t="s">
        <v>30</v>
      </c>
      <c r="O150" s="142" t="s">
        <v>30</v>
      </c>
    </row>
    <row r="151" spans="3:15" s="14" customFormat="1" x14ac:dyDescent="0.25">
      <c r="C151" s="142" t="s">
        <v>30</v>
      </c>
      <c r="D151" s="142" t="s">
        <v>30</v>
      </c>
      <c r="N151" s="142" t="s">
        <v>30</v>
      </c>
      <c r="O151" s="142" t="s">
        <v>30</v>
      </c>
    </row>
    <row r="152" spans="3:15" s="14" customFormat="1" x14ac:dyDescent="0.25">
      <c r="C152" s="142" t="s">
        <v>30</v>
      </c>
      <c r="D152" s="142" t="s">
        <v>30</v>
      </c>
      <c r="N152" s="142" t="s">
        <v>30</v>
      </c>
      <c r="O152" s="142" t="s">
        <v>30</v>
      </c>
    </row>
    <row r="153" spans="3:15" s="14" customFormat="1" x14ac:dyDescent="0.25">
      <c r="C153" s="142" t="s">
        <v>30</v>
      </c>
      <c r="D153" s="142" t="s">
        <v>30</v>
      </c>
      <c r="N153" s="142" t="s">
        <v>30</v>
      </c>
      <c r="O153" s="142" t="s">
        <v>30</v>
      </c>
    </row>
    <row r="154" spans="3:15" s="14" customFormat="1" x14ac:dyDescent="0.25">
      <c r="C154" s="142" t="s">
        <v>30</v>
      </c>
      <c r="D154" s="142" t="s">
        <v>30</v>
      </c>
      <c r="N154" s="142" t="s">
        <v>30</v>
      </c>
      <c r="O154" s="142" t="s">
        <v>30</v>
      </c>
    </row>
    <row r="155" spans="3:15" s="14" customFormat="1" x14ac:dyDescent="0.25">
      <c r="C155" s="142" t="s">
        <v>30</v>
      </c>
      <c r="D155" s="142" t="s">
        <v>30</v>
      </c>
      <c r="N155" s="142" t="s">
        <v>30</v>
      </c>
      <c r="O155" s="142" t="s">
        <v>30</v>
      </c>
    </row>
    <row r="156" spans="3:15" s="14" customFormat="1" x14ac:dyDescent="0.25">
      <c r="C156" s="142" t="s">
        <v>30</v>
      </c>
      <c r="D156" s="142" t="s">
        <v>30</v>
      </c>
      <c r="N156" s="142" t="s">
        <v>30</v>
      </c>
      <c r="O156" s="142" t="s">
        <v>30</v>
      </c>
    </row>
    <row r="157" spans="3:15" s="14" customFormat="1" x14ac:dyDescent="0.25">
      <c r="C157" s="142" t="s">
        <v>30</v>
      </c>
      <c r="D157" s="142" t="s">
        <v>30</v>
      </c>
      <c r="N157" s="142" t="s">
        <v>30</v>
      </c>
      <c r="O157" s="142" t="s">
        <v>30</v>
      </c>
    </row>
    <row r="158" spans="3:15" s="14" customFormat="1" x14ac:dyDescent="0.25">
      <c r="C158" s="142" t="s">
        <v>30</v>
      </c>
      <c r="D158" s="142" t="s">
        <v>30</v>
      </c>
      <c r="N158" s="142" t="s">
        <v>30</v>
      </c>
      <c r="O158" s="142" t="s">
        <v>30</v>
      </c>
    </row>
    <row r="159" spans="3:15" s="14" customFormat="1" x14ac:dyDescent="0.25">
      <c r="C159" s="142" t="s">
        <v>30</v>
      </c>
      <c r="D159" s="142" t="s">
        <v>30</v>
      </c>
      <c r="N159" s="142" t="s">
        <v>30</v>
      </c>
      <c r="O159" s="142" t="s">
        <v>30</v>
      </c>
    </row>
    <row r="160" spans="3:15" s="14" customFormat="1" x14ac:dyDescent="0.25">
      <c r="C160" s="142" t="s">
        <v>30</v>
      </c>
      <c r="D160" s="142" t="s">
        <v>30</v>
      </c>
      <c r="N160" s="142" t="s">
        <v>30</v>
      </c>
      <c r="O160" s="142" t="s">
        <v>30</v>
      </c>
    </row>
    <row r="161" spans="3:15" s="14" customFormat="1" x14ac:dyDescent="0.25">
      <c r="C161" s="142" t="s">
        <v>30</v>
      </c>
      <c r="D161" s="142" t="s">
        <v>30</v>
      </c>
      <c r="N161" s="142" t="s">
        <v>30</v>
      </c>
      <c r="O161" s="142" t="s">
        <v>30</v>
      </c>
    </row>
    <row r="162" spans="3:15" s="14" customFormat="1" x14ac:dyDescent="0.25">
      <c r="C162" s="142" t="s">
        <v>30</v>
      </c>
      <c r="D162" s="142" t="s">
        <v>30</v>
      </c>
      <c r="N162" s="142" t="s">
        <v>30</v>
      </c>
      <c r="O162" s="142" t="s">
        <v>30</v>
      </c>
    </row>
    <row r="163" spans="3:15" s="14" customFormat="1" x14ac:dyDescent="0.25">
      <c r="C163" s="142" t="s">
        <v>30</v>
      </c>
      <c r="D163" s="142" t="s">
        <v>30</v>
      </c>
      <c r="N163" s="142" t="s">
        <v>30</v>
      </c>
      <c r="O163" s="142" t="s">
        <v>30</v>
      </c>
    </row>
    <row r="164" spans="3:15" s="14" customFormat="1" x14ac:dyDescent="0.25">
      <c r="C164" s="142" t="s">
        <v>30</v>
      </c>
      <c r="D164" s="142" t="s">
        <v>30</v>
      </c>
      <c r="N164" s="142" t="s">
        <v>30</v>
      </c>
      <c r="O164" s="142" t="s">
        <v>30</v>
      </c>
    </row>
    <row r="165" spans="3:15" s="14" customFormat="1" x14ac:dyDescent="0.25">
      <c r="C165" s="142" t="s">
        <v>30</v>
      </c>
      <c r="D165" s="142" t="s">
        <v>30</v>
      </c>
      <c r="N165" s="142" t="s">
        <v>30</v>
      </c>
      <c r="O165" s="142" t="s">
        <v>30</v>
      </c>
    </row>
    <row r="166" spans="3:15" s="14" customFormat="1" x14ac:dyDescent="0.25">
      <c r="C166" s="142" t="s">
        <v>30</v>
      </c>
      <c r="D166" s="142" t="s">
        <v>30</v>
      </c>
      <c r="N166" s="142" t="s">
        <v>30</v>
      </c>
      <c r="O166" s="142" t="s">
        <v>30</v>
      </c>
    </row>
    <row r="167" spans="3:15" s="14" customFormat="1" x14ac:dyDescent="0.25">
      <c r="C167" s="142" t="s">
        <v>30</v>
      </c>
      <c r="D167" s="142" t="s">
        <v>30</v>
      </c>
      <c r="N167" s="142" t="s">
        <v>30</v>
      </c>
      <c r="O167" s="142" t="s">
        <v>30</v>
      </c>
    </row>
    <row r="168" spans="3:15" s="14" customFormat="1" x14ac:dyDescent="0.25">
      <c r="C168" s="142" t="s">
        <v>30</v>
      </c>
      <c r="D168" s="142" t="s">
        <v>30</v>
      </c>
      <c r="N168" s="142" t="s">
        <v>30</v>
      </c>
      <c r="O168" s="142" t="s">
        <v>30</v>
      </c>
    </row>
    <row r="169" spans="3:15" s="14" customFormat="1" x14ac:dyDescent="0.25">
      <c r="C169" s="142" t="s">
        <v>30</v>
      </c>
      <c r="D169" s="142" t="s">
        <v>30</v>
      </c>
      <c r="N169" s="142" t="s">
        <v>30</v>
      </c>
      <c r="O169" s="142" t="s">
        <v>30</v>
      </c>
    </row>
    <row r="170" spans="3:15" s="14" customFormat="1" x14ac:dyDescent="0.25">
      <c r="C170" s="142" t="s">
        <v>30</v>
      </c>
      <c r="D170" s="142" t="s">
        <v>30</v>
      </c>
      <c r="N170" s="142" t="s">
        <v>30</v>
      </c>
      <c r="O170" s="142" t="s">
        <v>30</v>
      </c>
    </row>
    <row r="171" spans="3:15" s="14" customFormat="1" x14ac:dyDescent="0.25">
      <c r="C171" s="142" t="s">
        <v>30</v>
      </c>
      <c r="D171" s="142" t="s">
        <v>30</v>
      </c>
      <c r="N171" s="142" t="s">
        <v>30</v>
      </c>
      <c r="O171" s="142" t="s">
        <v>30</v>
      </c>
    </row>
    <row r="172" spans="3:15" s="14" customFormat="1" x14ac:dyDescent="0.25">
      <c r="C172" s="142" t="s">
        <v>30</v>
      </c>
      <c r="D172" s="142" t="s">
        <v>30</v>
      </c>
      <c r="N172" s="142" t="s">
        <v>30</v>
      </c>
      <c r="O172" s="142" t="s">
        <v>30</v>
      </c>
    </row>
    <row r="173" spans="3:15" s="14" customFormat="1" x14ac:dyDescent="0.25">
      <c r="C173" s="142" t="s">
        <v>30</v>
      </c>
      <c r="D173" s="142" t="s">
        <v>30</v>
      </c>
      <c r="N173" s="142" t="s">
        <v>30</v>
      </c>
      <c r="O173" s="142" t="s">
        <v>30</v>
      </c>
    </row>
    <row r="174" spans="3:15" s="14" customFormat="1" x14ac:dyDescent="0.25">
      <c r="C174" s="142" t="s">
        <v>30</v>
      </c>
      <c r="D174" s="142" t="s">
        <v>30</v>
      </c>
      <c r="N174" s="142" t="s">
        <v>30</v>
      </c>
      <c r="O174" s="142" t="s">
        <v>30</v>
      </c>
    </row>
    <row r="175" spans="3:15" s="14" customFormat="1" x14ac:dyDescent="0.25">
      <c r="C175" s="142" t="s">
        <v>30</v>
      </c>
      <c r="D175" s="142" t="s">
        <v>30</v>
      </c>
      <c r="N175" s="142" t="s">
        <v>30</v>
      </c>
      <c r="O175" s="142" t="s">
        <v>30</v>
      </c>
    </row>
    <row r="176" spans="3:15" s="14" customFormat="1" x14ac:dyDescent="0.25">
      <c r="C176" s="142" t="s">
        <v>30</v>
      </c>
      <c r="D176" s="142" t="s">
        <v>30</v>
      </c>
      <c r="N176" s="142" t="s">
        <v>30</v>
      </c>
      <c r="O176" s="142" t="s">
        <v>30</v>
      </c>
    </row>
    <row r="177" spans="3:15" s="14" customFormat="1" x14ac:dyDescent="0.25">
      <c r="C177" s="142" t="s">
        <v>30</v>
      </c>
      <c r="D177" s="142" t="s">
        <v>30</v>
      </c>
      <c r="N177" s="142" t="s">
        <v>30</v>
      </c>
      <c r="O177" s="142" t="s">
        <v>30</v>
      </c>
    </row>
    <row r="178" spans="3:15" s="14" customFormat="1" x14ac:dyDescent="0.25">
      <c r="C178" s="142" t="s">
        <v>30</v>
      </c>
      <c r="D178" s="142" t="s">
        <v>30</v>
      </c>
      <c r="N178" s="142" t="s">
        <v>30</v>
      </c>
      <c r="O178" s="142" t="s">
        <v>30</v>
      </c>
    </row>
    <row r="179" spans="3:15" s="14" customFormat="1" x14ac:dyDescent="0.25">
      <c r="C179" s="142" t="s">
        <v>30</v>
      </c>
      <c r="D179" s="142" t="s">
        <v>30</v>
      </c>
      <c r="N179" s="142" t="s">
        <v>30</v>
      </c>
      <c r="O179" s="142" t="s">
        <v>30</v>
      </c>
    </row>
    <row r="180" spans="3:15" s="14" customFormat="1" x14ac:dyDescent="0.25">
      <c r="C180" s="142" t="s">
        <v>30</v>
      </c>
      <c r="D180" s="142" t="s">
        <v>30</v>
      </c>
      <c r="N180" s="142" t="s">
        <v>30</v>
      </c>
      <c r="O180" s="142" t="s">
        <v>30</v>
      </c>
    </row>
    <row r="181" spans="3:15" s="14" customFormat="1" x14ac:dyDescent="0.25">
      <c r="C181" s="142" t="s">
        <v>30</v>
      </c>
      <c r="D181" s="142" t="s">
        <v>30</v>
      </c>
      <c r="N181" s="142" t="s">
        <v>30</v>
      </c>
      <c r="O181" s="142" t="s">
        <v>30</v>
      </c>
    </row>
    <row r="182" spans="3:15" s="14" customFormat="1" x14ac:dyDescent="0.25">
      <c r="C182" s="142" t="s">
        <v>30</v>
      </c>
      <c r="D182" s="142" t="s">
        <v>30</v>
      </c>
      <c r="N182" s="142" t="s">
        <v>30</v>
      </c>
      <c r="O182" s="142" t="s">
        <v>30</v>
      </c>
    </row>
    <row r="183" spans="3:15" s="14" customFormat="1" x14ac:dyDescent="0.25">
      <c r="C183" s="142" t="s">
        <v>30</v>
      </c>
      <c r="D183" s="142" t="s">
        <v>30</v>
      </c>
      <c r="N183" s="142" t="s">
        <v>30</v>
      </c>
      <c r="O183" s="142" t="s">
        <v>30</v>
      </c>
    </row>
    <row r="184" spans="3:15" s="14" customFormat="1" x14ac:dyDescent="0.25">
      <c r="C184" s="142" t="s">
        <v>30</v>
      </c>
      <c r="D184" s="142" t="s">
        <v>30</v>
      </c>
      <c r="N184" s="142" t="s">
        <v>30</v>
      </c>
      <c r="O184" s="142" t="s">
        <v>30</v>
      </c>
    </row>
    <row r="185" spans="3:15" s="14" customFormat="1" x14ac:dyDescent="0.25">
      <c r="C185" s="142" t="s">
        <v>30</v>
      </c>
      <c r="D185" s="142" t="s">
        <v>30</v>
      </c>
      <c r="N185" s="142" t="s">
        <v>30</v>
      </c>
      <c r="O185" s="142" t="s">
        <v>30</v>
      </c>
    </row>
    <row r="186" spans="3:15" s="14" customFormat="1" x14ac:dyDescent="0.25">
      <c r="C186" s="142" t="s">
        <v>30</v>
      </c>
      <c r="D186" s="142" t="s">
        <v>30</v>
      </c>
      <c r="N186" s="142" t="s">
        <v>30</v>
      </c>
      <c r="O186" s="142" t="s">
        <v>30</v>
      </c>
    </row>
    <row r="187" spans="3:15" s="14" customFormat="1" x14ac:dyDescent="0.25">
      <c r="C187" s="142" t="s">
        <v>30</v>
      </c>
      <c r="D187" s="142" t="s">
        <v>30</v>
      </c>
      <c r="N187" s="142" t="s">
        <v>30</v>
      </c>
      <c r="O187" s="142" t="s">
        <v>30</v>
      </c>
    </row>
    <row r="188" spans="3:15" s="14" customFormat="1" x14ac:dyDescent="0.25">
      <c r="C188" s="142" t="s">
        <v>30</v>
      </c>
      <c r="D188" s="142" t="s">
        <v>30</v>
      </c>
      <c r="N188" s="142" t="s">
        <v>30</v>
      </c>
      <c r="O188" s="142" t="s">
        <v>30</v>
      </c>
    </row>
    <row r="189" spans="3:15" s="14" customFormat="1" x14ac:dyDescent="0.25">
      <c r="C189" s="142" t="s">
        <v>30</v>
      </c>
      <c r="D189" s="142" t="s">
        <v>30</v>
      </c>
      <c r="N189" s="142" t="s">
        <v>30</v>
      </c>
      <c r="O189" s="142" t="s">
        <v>30</v>
      </c>
    </row>
    <row r="190" spans="3:15" s="14" customFormat="1" x14ac:dyDescent="0.25">
      <c r="C190" s="142" t="s">
        <v>30</v>
      </c>
      <c r="D190" s="142" t="s">
        <v>30</v>
      </c>
      <c r="N190" s="142" t="s">
        <v>30</v>
      </c>
      <c r="O190" s="142" t="s">
        <v>30</v>
      </c>
    </row>
    <row r="191" spans="3:15" s="14" customFormat="1" x14ac:dyDescent="0.25">
      <c r="C191" s="142" t="s">
        <v>30</v>
      </c>
      <c r="D191" s="142" t="s">
        <v>30</v>
      </c>
      <c r="N191" s="142" t="s">
        <v>30</v>
      </c>
      <c r="O191" s="142" t="s">
        <v>30</v>
      </c>
    </row>
    <row r="192" spans="3:15" s="14" customFormat="1" x14ac:dyDescent="0.25">
      <c r="C192" s="142" t="s">
        <v>30</v>
      </c>
      <c r="D192" s="142" t="s">
        <v>30</v>
      </c>
      <c r="N192" s="142" t="s">
        <v>30</v>
      </c>
      <c r="O192" s="142" t="s">
        <v>30</v>
      </c>
    </row>
    <row r="193" spans="3:15" s="14" customFormat="1" x14ac:dyDescent="0.25">
      <c r="C193" s="142" t="s">
        <v>30</v>
      </c>
      <c r="D193" s="142" t="s">
        <v>30</v>
      </c>
      <c r="N193" s="142" t="s">
        <v>30</v>
      </c>
      <c r="O193" s="142" t="s">
        <v>30</v>
      </c>
    </row>
    <row r="194" spans="3:15" s="14" customFormat="1" x14ac:dyDescent="0.25">
      <c r="C194" s="142" t="s">
        <v>30</v>
      </c>
      <c r="D194" s="142" t="s">
        <v>30</v>
      </c>
      <c r="N194" s="142" t="s">
        <v>30</v>
      </c>
      <c r="O194" s="142" t="s">
        <v>30</v>
      </c>
    </row>
    <row r="195" spans="3:15" s="14" customFormat="1" x14ac:dyDescent="0.25">
      <c r="C195" s="142" t="s">
        <v>30</v>
      </c>
      <c r="D195" s="142" t="s">
        <v>30</v>
      </c>
      <c r="N195" s="142" t="s">
        <v>30</v>
      </c>
      <c r="O195" s="142" t="s">
        <v>30</v>
      </c>
    </row>
    <row r="196" spans="3:15" s="14" customFormat="1" x14ac:dyDescent="0.25">
      <c r="C196" s="142" t="s">
        <v>30</v>
      </c>
      <c r="D196" s="142" t="s">
        <v>30</v>
      </c>
      <c r="N196" s="142" t="s">
        <v>30</v>
      </c>
      <c r="O196" s="142" t="s">
        <v>30</v>
      </c>
    </row>
    <row r="197" spans="3:15" s="14" customFormat="1" x14ac:dyDescent="0.25">
      <c r="C197" s="142" t="s">
        <v>30</v>
      </c>
      <c r="D197" s="142" t="s">
        <v>30</v>
      </c>
      <c r="N197" s="142" t="s">
        <v>30</v>
      </c>
      <c r="O197" s="142" t="s">
        <v>30</v>
      </c>
    </row>
    <row r="198" spans="3:15" s="14" customFormat="1" x14ac:dyDescent="0.25">
      <c r="C198" s="142" t="s">
        <v>30</v>
      </c>
      <c r="D198" s="142" t="s">
        <v>30</v>
      </c>
      <c r="N198" s="142" t="s">
        <v>30</v>
      </c>
      <c r="O198" s="142" t="s">
        <v>30</v>
      </c>
    </row>
    <row r="199" spans="3:15" s="14" customFormat="1" x14ac:dyDescent="0.25">
      <c r="C199" s="142" t="s">
        <v>30</v>
      </c>
      <c r="D199" s="142" t="s">
        <v>30</v>
      </c>
      <c r="N199" s="142" t="s">
        <v>30</v>
      </c>
      <c r="O199" s="142" t="s">
        <v>30</v>
      </c>
    </row>
    <row r="200" spans="3:15" s="14" customFormat="1" x14ac:dyDescent="0.25">
      <c r="C200" s="142" t="s">
        <v>30</v>
      </c>
      <c r="D200" s="142" t="s">
        <v>30</v>
      </c>
      <c r="N200" s="142" t="s">
        <v>30</v>
      </c>
      <c r="O200" s="142" t="s">
        <v>30</v>
      </c>
    </row>
    <row r="201" spans="3:15" s="14" customFormat="1" x14ac:dyDescent="0.25">
      <c r="C201" s="142" t="s">
        <v>30</v>
      </c>
      <c r="D201" s="142" t="s">
        <v>30</v>
      </c>
      <c r="N201" s="142" t="s">
        <v>30</v>
      </c>
      <c r="O201" s="142" t="s">
        <v>30</v>
      </c>
    </row>
    <row r="202" spans="3:15" s="14" customFormat="1" x14ac:dyDescent="0.25">
      <c r="C202" s="142" t="s">
        <v>30</v>
      </c>
      <c r="D202" s="142" t="s">
        <v>30</v>
      </c>
      <c r="N202" s="142" t="s">
        <v>30</v>
      </c>
      <c r="O202" s="142" t="s">
        <v>30</v>
      </c>
    </row>
    <row r="203" spans="3:15" s="14" customFormat="1" x14ac:dyDescent="0.25">
      <c r="C203" s="142" t="s">
        <v>30</v>
      </c>
      <c r="D203" s="142" t="s">
        <v>30</v>
      </c>
      <c r="N203" s="142" t="s">
        <v>30</v>
      </c>
      <c r="O203" s="142" t="s">
        <v>30</v>
      </c>
    </row>
    <row r="204" spans="3:15" s="14" customFormat="1" x14ac:dyDescent="0.25">
      <c r="C204" s="142" t="s">
        <v>30</v>
      </c>
      <c r="D204" s="142" t="s">
        <v>30</v>
      </c>
      <c r="N204" s="142" t="s">
        <v>30</v>
      </c>
      <c r="O204" s="142" t="s">
        <v>30</v>
      </c>
    </row>
    <row r="205" spans="3:15" s="14" customFormat="1" x14ac:dyDescent="0.25">
      <c r="C205" s="142" t="s">
        <v>30</v>
      </c>
      <c r="D205" s="142" t="s">
        <v>30</v>
      </c>
      <c r="N205" s="142" t="s">
        <v>30</v>
      </c>
      <c r="O205" s="142" t="s">
        <v>30</v>
      </c>
    </row>
    <row r="206" spans="3:15" s="14" customFormat="1" x14ac:dyDescent="0.25">
      <c r="C206" s="142" t="s">
        <v>30</v>
      </c>
      <c r="D206" s="142" t="s">
        <v>30</v>
      </c>
      <c r="N206" s="142" t="s">
        <v>30</v>
      </c>
      <c r="O206" s="142" t="s">
        <v>30</v>
      </c>
    </row>
    <row r="207" spans="3:15" s="14" customFormat="1" x14ac:dyDescent="0.25">
      <c r="C207" s="142" t="s">
        <v>30</v>
      </c>
      <c r="D207" s="142" t="s">
        <v>30</v>
      </c>
      <c r="N207" s="142" t="s">
        <v>30</v>
      </c>
      <c r="O207" s="142" t="s">
        <v>30</v>
      </c>
    </row>
    <row r="208" spans="3:15" s="14" customFormat="1" x14ac:dyDescent="0.25">
      <c r="C208" s="142" t="s">
        <v>30</v>
      </c>
      <c r="D208" s="142" t="s">
        <v>30</v>
      </c>
      <c r="N208" s="142" t="s">
        <v>30</v>
      </c>
      <c r="O208" s="142" t="s">
        <v>30</v>
      </c>
    </row>
    <row r="209" spans="3:15" s="14" customFormat="1" x14ac:dyDescent="0.25">
      <c r="C209" s="142" t="s">
        <v>30</v>
      </c>
      <c r="D209" s="142" t="s">
        <v>30</v>
      </c>
      <c r="N209" s="142" t="s">
        <v>30</v>
      </c>
      <c r="O209" s="142" t="s">
        <v>30</v>
      </c>
    </row>
    <row r="210" spans="3:15" s="14" customFormat="1" x14ac:dyDescent="0.25">
      <c r="C210" s="142" t="s">
        <v>30</v>
      </c>
      <c r="D210" s="142" t="s">
        <v>30</v>
      </c>
      <c r="N210" s="142" t="s">
        <v>30</v>
      </c>
      <c r="O210" s="142" t="s">
        <v>30</v>
      </c>
    </row>
    <row r="211" spans="3:15" s="14" customFormat="1" x14ac:dyDescent="0.25">
      <c r="C211" s="142" t="s">
        <v>30</v>
      </c>
      <c r="D211" s="142" t="s">
        <v>30</v>
      </c>
      <c r="N211" s="142" t="s">
        <v>30</v>
      </c>
      <c r="O211" s="142" t="s">
        <v>30</v>
      </c>
    </row>
    <row r="212" spans="3:15" s="14" customFormat="1" x14ac:dyDescent="0.25">
      <c r="C212" s="142" t="s">
        <v>30</v>
      </c>
      <c r="D212" s="142" t="s">
        <v>30</v>
      </c>
      <c r="N212" s="142" t="s">
        <v>30</v>
      </c>
      <c r="O212" s="142" t="s">
        <v>30</v>
      </c>
    </row>
    <row r="213" spans="3:15" s="14" customFormat="1" x14ac:dyDescent="0.25">
      <c r="C213" s="142" t="s">
        <v>30</v>
      </c>
      <c r="D213" s="142" t="s">
        <v>30</v>
      </c>
      <c r="N213" s="142" t="s">
        <v>30</v>
      </c>
      <c r="O213" s="142" t="s">
        <v>30</v>
      </c>
    </row>
    <row r="214" spans="3:15" s="14" customFormat="1" x14ac:dyDescent="0.25">
      <c r="C214" s="142" t="s">
        <v>30</v>
      </c>
      <c r="D214" s="142" t="s">
        <v>30</v>
      </c>
      <c r="N214" s="142" t="s">
        <v>30</v>
      </c>
      <c r="O214" s="142" t="s">
        <v>30</v>
      </c>
    </row>
    <row r="215" spans="3:15" s="14" customFormat="1" x14ac:dyDescent="0.25">
      <c r="C215" s="142" t="s">
        <v>30</v>
      </c>
      <c r="D215" s="142" t="s">
        <v>30</v>
      </c>
      <c r="N215" s="142" t="s">
        <v>30</v>
      </c>
      <c r="O215" s="142" t="s">
        <v>30</v>
      </c>
    </row>
    <row r="216" spans="3:15" s="14" customFormat="1" x14ac:dyDescent="0.25">
      <c r="C216" s="142" t="s">
        <v>30</v>
      </c>
      <c r="D216" s="142" t="s">
        <v>30</v>
      </c>
      <c r="N216" s="142" t="s">
        <v>30</v>
      </c>
      <c r="O216" s="142" t="s">
        <v>30</v>
      </c>
    </row>
    <row r="217" spans="3:15" s="14" customFormat="1" x14ac:dyDescent="0.25">
      <c r="C217" s="142" t="s">
        <v>30</v>
      </c>
      <c r="D217" s="142" t="s">
        <v>30</v>
      </c>
      <c r="N217" s="142" t="s">
        <v>30</v>
      </c>
      <c r="O217" s="142" t="s">
        <v>30</v>
      </c>
    </row>
    <row r="218" spans="3:15" s="14" customFormat="1" x14ac:dyDescent="0.25">
      <c r="C218" s="142" t="s">
        <v>30</v>
      </c>
      <c r="D218" s="142" t="s">
        <v>30</v>
      </c>
      <c r="N218" s="142" t="s">
        <v>30</v>
      </c>
      <c r="O218" s="142" t="s">
        <v>30</v>
      </c>
    </row>
    <row r="219" spans="3:15" s="14" customFormat="1" x14ac:dyDescent="0.25">
      <c r="C219" s="142" t="s">
        <v>30</v>
      </c>
      <c r="D219" s="142" t="s">
        <v>30</v>
      </c>
      <c r="N219" s="142" t="s">
        <v>30</v>
      </c>
      <c r="O219" s="142" t="s">
        <v>30</v>
      </c>
    </row>
    <row r="220" spans="3:15" s="14" customFormat="1" x14ac:dyDescent="0.25">
      <c r="C220" s="142" t="s">
        <v>30</v>
      </c>
      <c r="D220" s="142" t="s">
        <v>30</v>
      </c>
      <c r="N220" s="142" t="s">
        <v>30</v>
      </c>
      <c r="O220" s="142" t="s">
        <v>30</v>
      </c>
    </row>
    <row r="221" spans="3:15" s="14" customFormat="1" x14ac:dyDescent="0.25">
      <c r="C221" s="142" t="s">
        <v>30</v>
      </c>
      <c r="D221" s="142" t="s">
        <v>30</v>
      </c>
      <c r="N221" s="142" t="s">
        <v>30</v>
      </c>
      <c r="O221" s="142" t="s">
        <v>30</v>
      </c>
    </row>
    <row r="222" spans="3:15" s="14" customFormat="1" x14ac:dyDescent="0.25">
      <c r="C222" s="142" t="s">
        <v>30</v>
      </c>
      <c r="D222" s="142" t="s">
        <v>30</v>
      </c>
      <c r="N222" s="142" t="s">
        <v>30</v>
      </c>
      <c r="O222" s="142" t="s">
        <v>30</v>
      </c>
    </row>
    <row r="223" spans="3:15" s="14" customFormat="1" x14ac:dyDescent="0.25">
      <c r="C223" s="142" t="s">
        <v>30</v>
      </c>
      <c r="D223" s="142" t="s">
        <v>30</v>
      </c>
      <c r="N223" s="142" t="s">
        <v>30</v>
      </c>
      <c r="O223" s="142" t="s">
        <v>30</v>
      </c>
    </row>
    <row r="224" spans="3:15" s="14" customFormat="1" x14ac:dyDescent="0.25">
      <c r="C224" s="142" t="s">
        <v>30</v>
      </c>
      <c r="D224" s="142" t="s">
        <v>30</v>
      </c>
      <c r="N224" s="142" t="s">
        <v>30</v>
      </c>
      <c r="O224" s="142" t="s">
        <v>30</v>
      </c>
    </row>
    <row r="225" spans="3:15" s="14" customFormat="1" x14ac:dyDescent="0.25">
      <c r="C225" s="142" t="s">
        <v>30</v>
      </c>
      <c r="D225" s="142" t="s">
        <v>30</v>
      </c>
      <c r="N225" s="142" t="s">
        <v>30</v>
      </c>
      <c r="O225" s="142" t="s">
        <v>30</v>
      </c>
    </row>
    <row r="226" spans="3:15" s="14" customFormat="1" x14ac:dyDescent="0.25">
      <c r="C226" s="142" t="s">
        <v>30</v>
      </c>
      <c r="D226" s="142" t="s">
        <v>30</v>
      </c>
      <c r="N226" s="142" t="s">
        <v>30</v>
      </c>
      <c r="O226" s="142" t="s">
        <v>30</v>
      </c>
    </row>
    <row r="227" spans="3:15" s="14" customFormat="1" x14ac:dyDescent="0.25">
      <c r="C227" s="142" t="s">
        <v>30</v>
      </c>
      <c r="D227" s="142" t="s">
        <v>30</v>
      </c>
      <c r="N227" s="142" t="s">
        <v>30</v>
      </c>
      <c r="O227" s="142" t="s">
        <v>30</v>
      </c>
    </row>
    <row r="228" spans="3:15" s="14" customFormat="1" x14ac:dyDescent="0.25">
      <c r="C228" s="142" t="s">
        <v>30</v>
      </c>
      <c r="D228" s="142" t="s">
        <v>30</v>
      </c>
      <c r="N228" s="142" t="s">
        <v>30</v>
      </c>
      <c r="O228" s="142" t="s">
        <v>30</v>
      </c>
    </row>
    <row r="229" spans="3:15" s="14" customFormat="1" x14ac:dyDescent="0.25">
      <c r="C229" s="142" t="s">
        <v>30</v>
      </c>
      <c r="D229" s="142" t="s">
        <v>30</v>
      </c>
      <c r="N229" s="142" t="s">
        <v>30</v>
      </c>
      <c r="O229" s="142" t="s">
        <v>30</v>
      </c>
    </row>
    <row r="230" spans="3:15" s="14" customFormat="1" x14ac:dyDescent="0.25">
      <c r="C230" s="142" t="s">
        <v>30</v>
      </c>
      <c r="D230" s="142" t="s">
        <v>30</v>
      </c>
      <c r="N230" s="142" t="s">
        <v>30</v>
      </c>
      <c r="O230" s="142" t="s">
        <v>30</v>
      </c>
    </row>
    <row r="231" spans="3:15" s="14" customFormat="1" x14ac:dyDescent="0.25">
      <c r="C231" s="142" t="s">
        <v>30</v>
      </c>
      <c r="D231" s="142" t="s">
        <v>30</v>
      </c>
      <c r="N231" s="142" t="s">
        <v>30</v>
      </c>
      <c r="O231" s="142" t="s">
        <v>30</v>
      </c>
    </row>
    <row r="232" spans="3:15" s="14" customFormat="1" x14ac:dyDescent="0.25">
      <c r="C232" s="142" t="s">
        <v>30</v>
      </c>
      <c r="D232" s="142" t="s">
        <v>30</v>
      </c>
      <c r="N232" s="142" t="s">
        <v>30</v>
      </c>
      <c r="O232" s="142" t="s">
        <v>30</v>
      </c>
    </row>
    <row r="233" spans="3:15" s="14" customFormat="1" x14ac:dyDescent="0.25">
      <c r="C233" s="142" t="s">
        <v>30</v>
      </c>
      <c r="D233" s="142" t="s">
        <v>30</v>
      </c>
      <c r="N233" s="142" t="s">
        <v>30</v>
      </c>
      <c r="O233" s="142" t="s">
        <v>30</v>
      </c>
    </row>
    <row r="234" spans="3:15" s="14" customFormat="1" x14ac:dyDescent="0.25">
      <c r="C234" s="142" t="s">
        <v>30</v>
      </c>
      <c r="D234" s="142" t="s">
        <v>30</v>
      </c>
      <c r="N234" s="142" t="s">
        <v>30</v>
      </c>
      <c r="O234" s="142" t="s">
        <v>30</v>
      </c>
    </row>
    <row r="235" spans="3:15" s="14" customFormat="1" x14ac:dyDescent="0.25">
      <c r="C235" s="142" t="s">
        <v>30</v>
      </c>
      <c r="D235" s="142" t="s">
        <v>30</v>
      </c>
      <c r="N235" s="142" t="s">
        <v>30</v>
      </c>
      <c r="O235" s="142" t="s">
        <v>30</v>
      </c>
    </row>
    <row r="236" spans="3:15" s="14" customFormat="1" x14ac:dyDescent="0.25">
      <c r="C236" s="142" t="s">
        <v>30</v>
      </c>
      <c r="D236" s="142" t="s">
        <v>30</v>
      </c>
      <c r="N236" s="142" t="s">
        <v>30</v>
      </c>
      <c r="O236" s="142" t="s">
        <v>30</v>
      </c>
    </row>
    <row r="237" spans="3:15" s="14" customFormat="1" x14ac:dyDescent="0.25">
      <c r="C237" s="142" t="s">
        <v>30</v>
      </c>
      <c r="D237" s="142" t="s">
        <v>30</v>
      </c>
      <c r="N237" s="142" t="s">
        <v>30</v>
      </c>
      <c r="O237" s="142" t="s">
        <v>30</v>
      </c>
    </row>
    <row r="238" spans="3:15" s="14" customFormat="1" x14ac:dyDescent="0.25">
      <c r="C238" s="142" t="s">
        <v>30</v>
      </c>
      <c r="D238" s="142" t="s">
        <v>30</v>
      </c>
      <c r="N238" s="142" t="s">
        <v>30</v>
      </c>
      <c r="O238" s="142" t="s">
        <v>30</v>
      </c>
    </row>
    <row r="239" spans="3:15" s="14" customFormat="1" x14ac:dyDescent="0.25">
      <c r="C239" s="142" t="s">
        <v>30</v>
      </c>
      <c r="D239" s="142" t="s">
        <v>30</v>
      </c>
      <c r="N239" s="142" t="s">
        <v>30</v>
      </c>
      <c r="O239" s="142" t="s">
        <v>30</v>
      </c>
    </row>
    <row r="240" spans="3:15" s="14" customFormat="1" x14ac:dyDescent="0.25">
      <c r="C240" s="142" t="s">
        <v>30</v>
      </c>
      <c r="D240" s="142" t="s">
        <v>30</v>
      </c>
      <c r="N240" s="142" t="s">
        <v>30</v>
      </c>
      <c r="O240" s="142" t="s">
        <v>30</v>
      </c>
    </row>
    <row r="241" spans="3:15" s="14" customFormat="1" x14ac:dyDescent="0.25">
      <c r="C241" s="142" t="s">
        <v>30</v>
      </c>
      <c r="D241" s="142" t="s">
        <v>30</v>
      </c>
      <c r="N241" s="142" t="s">
        <v>30</v>
      </c>
      <c r="O241" s="142" t="s">
        <v>30</v>
      </c>
    </row>
    <row r="242" spans="3:15" s="14" customFormat="1" x14ac:dyDescent="0.25">
      <c r="C242" s="142" t="s">
        <v>30</v>
      </c>
      <c r="D242" s="142" t="s">
        <v>30</v>
      </c>
      <c r="N242" s="142" t="s">
        <v>30</v>
      </c>
      <c r="O242" s="142" t="s">
        <v>30</v>
      </c>
    </row>
    <row r="243" spans="3:15" s="14" customFormat="1" x14ac:dyDescent="0.25">
      <c r="C243" s="142" t="s">
        <v>30</v>
      </c>
      <c r="D243" s="142" t="s">
        <v>30</v>
      </c>
      <c r="N243" s="142" t="s">
        <v>30</v>
      </c>
      <c r="O243" s="142" t="s">
        <v>30</v>
      </c>
    </row>
    <row r="244" spans="3:15" s="14" customFormat="1" x14ac:dyDescent="0.25">
      <c r="C244" s="142" t="s">
        <v>30</v>
      </c>
      <c r="D244" s="142" t="s">
        <v>30</v>
      </c>
      <c r="N244" s="142" t="s">
        <v>30</v>
      </c>
      <c r="O244" s="142" t="s">
        <v>30</v>
      </c>
    </row>
    <row r="245" spans="3:15" s="14" customFormat="1" x14ac:dyDescent="0.25">
      <c r="C245" s="142" t="s">
        <v>30</v>
      </c>
      <c r="D245" s="142" t="s">
        <v>30</v>
      </c>
      <c r="N245" s="142" t="s">
        <v>30</v>
      </c>
      <c r="O245" s="142" t="s">
        <v>30</v>
      </c>
    </row>
    <row r="246" spans="3:15" s="14" customFormat="1" x14ac:dyDescent="0.25">
      <c r="C246" s="142" t="s">
        <v>30</v>
      </c>
      <c r="D246" s="142" t="s">
        <v>30</v>
      </c>
      <c r="N246" s="142" t="s">
        <v>30</v>
      </c>
      <c r="O246" s="142" t="s">
        <v>30</v>
      </c>
    </row>
    <row r="247" spans="3:15" s="14" customFormat="1" x14ac:dyDescent="0.25">
      <c r="C247" s="142" t="s">
        <v>30</v>
      </c>
      <c r="D247" s="142" t="s">
        <v>30</v>
      </c>
      <c r="N247" s="142" t="s">
        <v>30</v>
      </c>
      <c r="O247" s="142" t="s">
        <v>30</v>
      </c>
    </row>
    <row r="248" spans="3:15" s="14" customFormat="1" x14ac:dyDescent="0.25">
      <c r="C248" s="142" t="s">
        <v>30</v>
      </c>
      <c r="D248" s="142" t="s">
        <v>30</v>
      </c>
      <c r="N248" s="142" t="s">
        <v>30</v>
      </c>
      <c r="O248" s="142" t="s">
        <v>30</v>
      </c>
    </row>
    <row r="249" spans="3:15" s="14" customFormat="1" x14ac:dyDescent="0.25">
      <c r="C249" s="142" t="s">
        <v>30</v>
      </c>
      <c r="D249" s="142" t="s">
        <v>30</v>
      </c>
      <c r="N249" s="142" t="s">
        <v>30</v>
      </c>
      <c r="O249" s="142" t="s">
        <v>30</v>
      </c>
    </row>
    <row r="250" spans="3:15" s="14" customFormat="1" x14ac:dyDescent="0.25">
      <c r="C250" s="142" t="s">
        <v>30</v>
      </c>
      <c r="D250" s="142" t="s">
        <v>30</v>
      </c>
      <c r="N250" s="142" t="s">
        <v>30</v>
      </c>
      <c r="O250" s="142" t="s">
        <v>30</v>
      </c>
    </row>
    <row r="251" spans="3:15" s="14" customFormat="1" x14ac:dyDescent="0.25">
      <c r="C251" s="142" t="s">
        <v>30</v>
      </c>
      <c r="D251" s="142" t="s">
        <v>30</v>
      </c>
      <c r="N251" s="142" t="s">
        <v>30</v>
      </c>
      <c r="O251" s="142" t="s">
        <v>30</v>
      </c>
    </row>
    <row r="252" spans="3:15" s="14" customFormat="1" x14ac:dyDescent="0.25">
      <c r="C252" s="142" t="s">
        <v>30</v>
      </c>
      <c r="D252" s="142" t="s">
        <v>30</v>
      </c>
      <c r="N252" s="142" t="s">
        <v>30</v>
      </c>
      <c r="O252" s="142" t="s">
        <v>30</v>
      </c>
    </row>
    <row r="253" spans="3:15" s="14" customFormat="1" x14ac:dyDescent="0.25">
      <c r="C253" s="142" t="s">
        <v>30</v>
      </c>
      <c r="D253" s="142" t="s">
        <v>30</v>
      </c>
      <c r="N253" s="142" t="s">
        <v>30</v>
      </c>
      <c r="O253" s="142" t="s">
        <v>30</v>
      </c>
    </row>
    <row r="254" spans="3:15" s="14" customFormat="1" x14ac:dyDescent="0.25">
      <c r="C254" s="142" t="s">
        <v>30</v>
      </c>
      <c r="D254" s="142" t="s">
        <v>30</v>
      </c>
      <c r="N254" s="142" t="s">
        <v>30</v>
      </c>
      <c r="O254" s="142" t="s">
        <v>30</v>
      </c>
    </row>
    <row r="255" spans="3:15" s="14" customFormat="1" x14ac:dyDescent="0.25">
      <c r="C255" s="142" t="s">
        <v>30</v>
      </c>
      <c r="D255" s="142" t="s">
        <v>30</v>
      </c>
      <c r="N255" s="142" t="s">
        <v>30</v>
      </c>
      <c r="O255" s="142" t="s">
        <v>30</v>
      </c>
    </row>
    <row r="256" spans="3:15" s="14" customFormat="1" x14ac:dyDescent="0.25">
      <c r="C256" s="142" t="s">
        <v>30</v>
      </c>
      <c r="D256" s="142" t="s">
        <v>30</v>
      </c>
      <c r="N256" s="142" t="s">
        <v>30</v>
      </c>
      <c r="O256" s="142" t="s">
        <v>30</v>
      </c>
    </row>
    <row r="257" spans="3:15" s="14" customFormat="1" x14ac:dyDescent="0.25">
      <c r="C257" s="142" t="s">
        <v>30</v>
      </c>
      <c r="D257" s="142" t="s">
        <v>30</v>
      </c>
      <c r="N257" s="142" t="s">
        <v>30</v>
      </c>
      <c r="O257" s="142" t="s">
        <v>30</v>
      </c>
    </row>
    <row r="258" spans="3:15" s="14" customFormat="1" x14ac:dyDescent="0.25">
      <c r="C258" s="142" t="s">
        <v>30</v>
      </c>
      <c r="D258" s="142" t="s">
        <v>30</v>
      </c>
      <c r="N258" s="142" t="s">
        <v>30</v>
      </c>
      <c r="O258" s="142" t="s">
        <v>30</v>
      </c>
    </row>
    <row r="259" spans="3:15" s="14" customFormat="1" x14ac:dyDescent="0.25">
      <c r="C259" s="142" t="s">
        <v>30</v>
      </c>
      <c r="D259" s="142" t="s">
        <v>30</v>
      </c>
      <c r="N259" s="142" t="s">
        <v>30</v>
      </c>
      <c r="O259" s="142" t="s">
        <v>30</v>
      </c>
    </row>
    <row r="260" spans="3:15" s="14" customFormat="1" x14ac:dyDescent="0.25">
      <c r="C260" s="142" t="s">
        <v>30</v>
      </c>
      <c r="D260" s="142" t="s">
        <v>30</v>
      </c>
      <c r="N260" s="142" t="s">
        <v>30</v>
      </c>
      <c r="O260" s="142" t="s">
        <v>30</v>
      </c>
    </row>
    <row r="261" spans="3:15" s="14" customFormat="1" x14ac:dyDescent="0.25">
      <c r="C261" s="142" t="s">
        <v>30</v>
      </c>
      <c r="D261" s="142" t="s">
        <v>30</v>
      </c>
      <c r="N261" s="142" t="s">
        <v>30</v>
      </c>
      <c r="O261" s="142" t="s">
        <v>30</v>
      </c>
    </row>
    <row r="262" spans="3:15" s="14" customFormat="1" x14ac:dyDescent="0.25">
      <c r="C262" s="142" t="s">
        <v>30</v>
      </c>
      <c r="D262" s="142" t="s">
        <v>30</v>
      </c>
      <c r="N262" s="142" t="s">
        <v>30</v>
      </c>
      <c r="O262" s="142" t="s">
        <v>30</v>
      </c>
    </row>
    <row r="263" spans="3:15" s="14" customFormat="1" x14ac:dyDescent="0.25">
      <c r="C263" s="142" t="s">
        <v>30</v>
      </c>
      <c r="D263" s="142" t="s">
        <v>30</v>
      </c>
      <c r="N263" s="142" t="s">
        <v>30</v>
      </c>
      <c r="O263" s="142" t="s">
        <v>30</v>
      </c>
    </row>
    <row r="264" spans="3:15" s="14" customFormat="1" x14ac:dyDescent="0.25">
      <c r="C264" s="142" t="s">
        <v>30</v>
      </c>
      <c r="D264" s="142" t="s">
        <v>30</v>
      </c>
      <c r="N264" s="142" t="s">
        <v>30</v>
      </c>
      <c r="O264" s="142" t="s">
        <v>30</v>
      </c>
    </row>
    <row r="265" spans="3:15" s="14" customFormat="1" x14ac:dyDescent="0.25">
      <c r="C265" s="142" t="s">
        <v>30</v>
      </c>
      <c r="D265" s="142" t="s">
        <v>30</v>
      </c>
      <c r="N265" s="142" t="s">
        <v>30</v>
      </c>
      <c r="O265" s="142" t="s">
        <v>30</v>
      </c>
    </row>
    <row r="266" spans="3:15" s="14" customFormat="1" x14ac:dyDescent="0.25">
      <c r="C266" s="142" t="s">
        <v>30</v>
      </c>
      <c r="D266" s="142" t="s">
        <v>30</v>
      </c>
      <c r="N266" s="142" t="s">
        <v>30</v>
      </c>
      <c r="O266" s="142" t="s">
        <v>30</v>
      </c>
    </row>
    <row r="267" spans="3:15" s="14" customFormat="1" x14ac:dyDescent="0.25">
      <c r="C267" s="142" t="s">
        <v>30</v>
      </c>
      <c r="D267" s="142" t="s">
        <v>30</v>
      </c>
      <c r="N267" s="142" t="s">
        <v>30</v>
      </c>
      <c r="O267" s="142" t="s">
        <v>30</v>
      </c>
    </row>
    <row r="268" spans="3:15" s="14" customFormat="1" x14ac:dyDescent="0.25">
      <c r="C268" s="142" t="s">
        <v>30</v>
      </c>
      <c r="D268" s="142" t="s">
        <v>30</v>
      </c>
      <c r="N268" s="142" t="s">
        <v>30</v>
      </c>
      <c r="O268" s="142" t="s">
        <v>30</v>
      </c>
    </row>
    <row r="269" spans="3:15" s="14" customFormat="1" x14ac:dyDescent="0.25">
      <c r="C269" s="142" t="s">
        <v>30</v>
      </c>
      <c r="D269" s="142" t="s">
        <v>30</v>
      </c>
      <c r="N269" s="142" t="s">
        <v>30</v>
      </c>
      <c r="O269" s="142" t="s">
        <v>30</v>
      </c>
    </row>
    <row r="270" spans="3:15" s="14" customFormat="1" x14ac:dyDescent="0.25">
      <c r="C270" s="142" t="s">
        <v>30</v>
      </c>
      <c r="D270" s="142" t="s">
        <v>30</v>
      </c>
      <c r="N270" s="142" t="s">
        <v>30</v>
      </c>
      <c r="O270" s="142" t="s">
        <v>30</v>
      </c>
    </row>
    <row r="271" spans="3:15" s="14" customFormat="1" x14ac:dyDescent="0.25">
      <c r="C271" s="142" t="s">
        <v>30</v>
      </c>
      <c r="D271" s="142" t="s">
        <v>30</v>
      </c>
      <c r="N271" s="142" t="s">
        <v>30</v>
      </c>
      <c r="O271" s="142" t="s">
        <v>30</v>
      </c>
    </row>
    <row r="272" spans="3:15" s="14" customFormat="1" x14ac:dyDescent="0.25">
      <c r="C272" s="142" t="s">
        <v>30</v>
      </c>
      <c r="D272" s="142" t="s">
        <v>30</v>
      </c>
      <c r="N272" s="142" t="s">
        <v>30</v>
      </c>
      <c r="O272" s="142" t="s">
        <v>30</v>
      </c>
    </row>
    <row r="273" spans="3:15" s="14" customFormat="1" x14ac:dyDescent="0.25">
      <c r="C273" s="142" t="s">
        <v>30</v>
      </c>
      <c r="D273" s="142" t="s">
        <v>30</v>
      </c>
      <c r="N273" s="142" t="s">
        <v>30</v>
      </c>
      <c r="O273" s="142" t="s">
        <v>30</v>
      </c>
    </row>
    <row r="274" spans="3:15" s="14" customFormat="1" x14ac:dyDescent="0.25">
      <c r="C274" s="142" t="s">
        <v>30</v>
      </c>
      <c r="D274" s="142" t="s">
        <v>30</v>
      </c>
      <c r="N274" s="142" t="s">
        <v>30</v>
      </c>
      <c r="O274" s="142" t="s">
        <v>30</v>
      </c>
    </row>
    <row r="275" spans="3:15" s="14" customFormat="1" x14ac:dyDescent="0.25">
      <c r="C275" s="142" t="s">
        <v>30</v>
      </c>
      <c r="D275" s="142" t="s">
        <v>30</v>
      </c>
      <c r="N275" s="142" t="s">
        <v>30</v>
      </c>
      <c r="O275" s="142" t="s">
        <v>30</v>
      </c>
    </row>
    <row r="276" spans="3:15" s="14" customFormat="1" x14ac:dyDescent="0.25">
      <c r="C276" s="142" t="s">
        <v>30</v>
      </c>
      <c r="D276" s="142" t="s">
        <v>30</v>
      </c>
      <c r="N276" s="142" t="s">
        <v>30</v>
      </c>
      <c r="O276" s="142" t="s">
        <v>30</v>
      </c>
    </row>
    <row r="277" spans="3:15" s="14" customFormat="1" x14ac:dyDescent="0.25">
      <c r="C277" s="142" t="s">
        <v>30</v>
      </c>
      <c r="D277" s="142" t="s">
        <v>30</v>
      </c>
      <c r="N277" s="142" t="s">
        <v>30</v>
      </c>
      <c r="O277" s="142" t="s">
        <v>30</v>
      </c>
    </row>
    <row r="278" spans="3:15" s="14" customFormat="1" x14ac:dyDescent="0.25">
      <c r="C278" s="142" t="s">
        <v>30</v>
      </c>
      <c r="D278" s="142" t="s">
        <v>30</v>
      </c>
      <c r="N278" s="142" t="s">
        <v>30</v>
      </c>
      <c r="O278" s="142" t="s">
        <v>30</v>
      </c>
    </row>
    <row r="279" spans="3:15" s="14" customFormat="1" x14ac:dyDescent="0.25">
      <c r="C279" s="142" t="s">
        <v>30</v>
      </c>
      <c r="D279" s="142" t="s">
        <v>30</v>
      </c>
      <c r="N279" s="142" t="s">
        <v>30</v>
      </c>
      <c r="O279" s="142" t="s">
        <v>30</v>
      </c>
    </row>
    <row r="280" spans="3:15" s="14" customFormat="1" x14ac:dyDescent="0.25">
      <c r="C280" s="142" t="s">
        <v>30</v>
      </c>
      <c r="D280" s="142" t="s">
        <v>30</v>
      </c>
      <c r="N280" s="142" t="s">
        <v>30</v>
      </c>
      <c r="O280" s="142" t="s">
        <v>30</v>
      </c>
    </row>
    <row r="281" spans="3:15" s="14" customFormat="1" x14ac:dyDescent="0.25">
      <c r="C281" s="142" t="s">
        <v>30</v>
      </c>
      <c r="D281" s="142" t="s">
        <v>30</v>
      </c>
      <c r="N281" s="142" t="s">
        <v>30</v>
      </c>
      <c r="O281" s="142" t="s">
        <v>30</v>
      </c>
    </row>
    <row r="282" spans="3:15" s="14" customFormat="1" x14ac:dyDescent="0.25">
      <c r="C282" s="142" t="s">
        <v>30</v>
      </c>
      <c r="D282" s="142" t="s">
        <v>30</v>
      </c>
      <c r="N282" s="142" t="s">
        <v>30</v>
      </c>
      <c r="O282" s="142" t="s">
        <v>30</v>
      </c>
    </row>
    <row r="283" spans="3:15" s="14" customFormat="1" x14ac:dyDescent="0.25">
      <c r="C283" s="142" t="s">
        <v>30</v>
      </c>
      <c r="D283" s="142" t="s">
        <v>30</v>
      </c>
      <c r="N283" s="142" t="s">
        <v>30</v>
      </c>
      <c r="O283" s="142" t="s">
        <v>30</v>
      </c>
    </row>
    <row r="284" spans="3:15" s="14" customFormat="1" x14ac:dyDescent="0.25">
      <c r="C284" s="142" t="s">
        <v>30</v>
      </c>
      <c r="D284" s="142" t="s">
        <v>30</v>
      </c>
      <c r="N284" s="142" t="s">
        <v>30</v>
      </c>
      <c r="O284" s="142" t="s">
        <v>30</v>
      </c>
    </row>
    <row r="285" spans="3:15" s="14" customFormat="1" x14ac:dyDescent="0.25">
      <c r="C285" s="142" t="s">
        <v>30</v>
      </c>
      <c r="D285" s="142" t="s">
        <v>30</v>
      </c>
      <c r="N285" s="142" t="s">
        <v>30</v>
      </c>
      <c r="O285" s="142" t="s">
        <v>30</v>
      </c>
    </row>
    <row r="286" spans="3:15" s="14" customFormat="1" x14ac:dyDescent="0.25">
      <c r="C286" s="142" t="s">
        <v>30</v>
      </c>
      <c r="D286" s="142" t="s">
        <v>30</v>
      </c>
      <c r="N286" s="142" t="s">
        <v>30</v>
      </c>
      <c r="O286" s="142" t="s">
        <v>30</v>
      </c>
    </row>
    <row r="287" spans="3:15" s="14" customFormat="1" x14ac:dyDescent="0.25">
      <c r="C287" s="142" t="s">
        <v>30</v>
      </c>
      <c r="D287" s="142" t="s">
        <v>30</v>
      </c>
      <c r="N287" s="142" t="s">
        <v>30</v>
      </c>
      <c r="O287" s="142" t="s">
        <v>30</v>
      </c>
    </row>
    <row r="288" spans="3:15" s="14" customFormat="1" x14ac:dyDescent="0.25">
      <c r="C288" s="142" t="s">
        <v>30</v>
      </c>
      <c r="D288" s="142" t="s">
        <v>30</v>
      </c>
      <c r="N288" s="142" t="s">
        <v>30</v>
      </c>
      <c r="O288" s="142" t="s">
        <v>30</v>
      </c>
    </row>
    <row r="289" spans="3:15" s="14" customFormat="1" x14ac:dyDescent="0.25">
      <c r="C289" s="142" t="s">
        <v>30</v>
      </c>
      <c r="D289" s="142" t="s">
        <v>30</v>
      </c>
      <c r="N289" s="142" t="s">
        <v>30</v>
      </c>
      <c r="O289" s="142" t="s">
        <v>30</v>
      </c>
    </row>
    <row r="290" spans="3:15" s="14" customFormat="1" x14ac:dyDescent="0.25">
      <c r="C290" s="142" t="s">
        <v>30</v>
      </c>
      <c r="D290" s="142" t="s">
        <v>30</v>
      </c>
      <c r="N290" s="142" t="s">
        <v>30</v>
      </c>
      <c r="O290" s="142" t="s">
        <v>30</v>
      </c>
    </row>
    <row r="291" spans="3:15" s="14" customFormat="1" x14ac:dyDescent="0.25">
      <c r="C291" s="142" t="s">
        <v>30</v>
      </c>
      <c r="D291" s="142" t="s">
        <v>30</v>
      </c>
      <c r="N291" s="142" t="s">
        <v>30</v>
      </c>
      <c r="O291" s="142" t="s">
        <v>30</v>
      </c>
    </row>
    <row r="292" spans="3:15" s="14" customFormat="1" x14ac:dyDescent="0.25">
      <c r="C292" s="142" t="s">
        <v>30</v>
      </c>
      <c r="D292" s="142" t="s">
        <v>30</v>
      </c>
      <c r="N292" s="142" t="s">
        <v>30</v>
      </c>
      <c r="O292" s="142" t="s">
        <v>30</v>
      </c>
    </row>
    <row r="293" spans="3:15" s="14" customFormat="1" x14ac:dyDescent="0.25">
      <c r="C293" s="142" t="s">
        <v>30</v>
      </c>
      <c r="D293" s="142" t="s">
        <v>30</v>
      </c>
      <c r="N293" s="142" t="s">
        <v>30</v>
      </c>
      <c r="O293" s="142" t="s">
        <v>30</v>
      </c>
    </row>
    <row r="294" spans="3:15" s="14" customFormat="1" x14ac:dyDescent="0.25">
      <c r="C294" s="142" t="s">
        <v>30</v>
      </c>
      <c r="D294" s="142" t="s">
        <v>30</v>
      </c>
      <c r="N294" s="142" t="s">
        <v>30</v>
      </c>
      <c r="O294" s="142" t="s">
        <v>30</v>
      </c>
    </row>
    <row r="295" spans="3:15" s="14" customFormat="1" x14ac:dyDescent="0.25">
      <c r="C295" s="142" t="s">
        <v>30</v>
      </c>
      <c r="D295" s="142" t="s">
        <v>30</v>
      </c>
      <c r="N295" s="142" t="s">
        <v>30</v>
      </c>
      <c r="O295" s="142" t="s">
        <v>30</v>
      </c>
    </row>
    <row r="296" spans="3:15" s="14" customFormat="1" x14ac:dyDescent="0.25">
      <c r="C296" s="142" t="s">
        <v>30</v>
      </c>
      <c r="D296" s="142" t="s">
        <v>30</v>
      </c>
      <c r="N296" s="142" t="s">
        <v>30</v>
      </c>
      <c r="O296" s="142" t="s">
        <v>30</v>
      </c>
    </row>
    <row r="297" spans="3:15" s="14" customFormat="1" x14ac:dyDescent="0.25">
      <c r="C297" s="142" t="s">
        <v>30</v>
      </c>
      <c r="D297" s="142" t="s">
        <v>30</v>
      </c>
      <c r="N297" s="142" t="s">
        <v>30</v>
      </c>
      <c r="O297" s="142" t="s">
        <v>30</v>
      </c>
    </row>
    <row r="298" spans="3:15" s="14" customFormat="1" x14ac:dyDescent="0.25">
      <c r="C298" s="142" t="s">
        <v>30</v>
      </c>
      <c r="D298" s="142" t="s">
        <v>30</v>
      </c>
      <c r="N298" s="142" t="s">
        <v>30</v>
      </c>
      <c r="O298" s="142" t="s">
        <v>30</v>
      </c>
    </row>
    <row r="299" spans="3:15" s="14" customFormat="1" x14ac:dyDescent="0.25">
      <c r="C299" s="142" t="s">
        <v>30</v>
      </c>
      <c r="D299" s="142" t="s">
        <v>30</v>
      </c>
      <c r="N299" s="142" t="s">
        <v>30</v>
      </c>
      <c r="O299" s="142" t="s">
        <v>30</v>
      </c>
    </row>
    <row r="300" spans="3:15" s="14" customFormat="1" x14ac:dyDescent="0.25">
      <c r="C300" s="142" t="s">
        <v>30</v>
      </c>
      <c r="D300" s="142" t="s">
        <v>30</v>
      </c>
      <c r="N300" s="142" t="s">
        <v>30</v>
      </c>
      <c r="O300" s="142" t="s">
        <v>30</v>
      </c>
    </row>
    <row r="301" spans="3:15" s="14" customFormat="1" x14ac:dyDescent="0.25">
      <c r="C301" s="142" t="s">
        <v>30</v>
      </c>
      <c r="D301" s="142" t="s">
        <v>30</v>
      </c>
      <c r="N301" s="142" t="s">
        <v>30</v>
      </c>
      <c r="O301" s="142" t="s">
        <v>30</v>
      </c>
    </row>
    <row r="302" spans="3:15" s="14" customFormat="1" x14ac:dyDescent="0.25">
      <c r="C302" s="142" t="s">
        <v>30</v>
      </c>
      <c r="D302" s="142" t="s">
        <v>30</v>
      </c>
      <c r="N302" s="142" t="s">
        <v>30</v>
      </c>
      <c r="O302" s="142" t="s">
        <v>30</v>
      </c>
    </row>
    <row r="303" spans="3:15" s="14" customFormat="1" x14ac:dyDescent="0.25">
      <c r="C303" s="142" t="s">
        <v>30</v>
      </c>
      <c r="D303" s="142" t="s">
        <v>30</v>
      </c>
      <c r="N303" s="142" t="s">
        <v>30</v>
      </c>
      <c r="O303" s="142" t="s">
        <v>30</v>
      </c>
    </row>
    <row r="304" spans="3:15" s="14" customFormat="1" x14ac:dyDescent="0.25">
      <c r="C304" s="142" t="s">
        <v>30</v>
      </c>
      <c r="D304" s="142" t="s">
        <v>30</v>
      </c>
      <c r="N304" s="142" t="s">
        <v>30</v>
      </c>
      <c r="O304" s="142" t="s">
        <v>30</v>
      </c>
    </row>
    <row r="305" spans="3:15" s="14" customFormat="1" x14ac:dyDescent="0.25">
      <c r="C305" s="142" t="s">
        <v>30</v>
      </c>
      <c r="D305" s="142" t="s">
        <v>30</v>
      </c>
      <c r="N305" s="142" t="s">
        <v>30</v>
      </c>
      <c r="O305" s="142" t="s">
        <v>30</v>
      </c>
    </row>
    <row r="306" spans="3:15" s="14" customFormat="1" x14ac:dyDescent="0.25">
      <c r="C306" s="142" t="s">
        <v>30</v>
      </c>
      <c r="D306" s="142" t="s">
        <v>30</v>
      </c>
      <c r="N306" s="142" t="s">
        <v>30</v>
      </c>
      <c r="O306" s="142" t="s">
        <v>30</v>
      </c>
    </row>
    <row r="307" spans="3:15" s="14" customFormat="1" x14ac:dyDescent="0.25">
      <c r="C307" s="142" t="s">
        <v>30</v>
      </c>
      <c r="D307" s="142" t="s">
        <v>30</v>
      </c>
      <c r="N307" s="142" t="s">
        <v>30</v>
      </c>
      <c r="O307" s="142" t="s">
        <v>30</v>
      </c>
    </row>
    <row r="308" spans="3:15" s="14" customFormat="1" x14ac:dyDescent="0.25">
      <c r="C308" s="142" t="s">
        <v>30</v>
      </c>
      <c r="D308" s="142" t="s">
        <v>30</v>
      </c>
      <c r="N308" s="142" t="s">
        <v>30</v>
      </c>
      <c r="O308" s="142" t="s">
        <v>30</v>
      </c>
    </row>
    <row r="309" spans="3:15" s="14" customFormat="1" x14ac:dyDescent="0.25">
      <c r="C309" s="142" t="s">
        <v>30</v>
      </c>
      <c r="D309" s="142" t="s">
        <v>30</v>
      </c>
      <c r="N309" s="142" t="s">
        <v>30</v>
      </c>
      <c r="O309" s="142" t="s">
        <v>30</v>
      </c>
    </row>
    <row r="310" spans="3:15" s="14" customFormat="1" x14ac:dyDescent="0.25">
      <c r="C310" s="142" t="s">
        <v>30</v>
      </c>
      <c r="D310" s="142" t="s">
        <v>30</v>
      </c>
      <c r="N310" s="142" t="s">
        <v>30</v>
      </c>
      <c r="O310" s="142" t="s">
        <v>30</v>
      </c>
    </row>
    <row r="311" spans="3:15" s="14" customFormat="1" x14ac:dyDescent="0.25">
      <c r="C311" s="142" t="s">
        <v>30</v>
      </c>
      <c r="D311" s="142" t="s">
        <v>30</v>
      </c>
      <c r="N311" s="142" t="s">
        <v>30</v>
      </c>
      <c r="O311" s="142" t="s">
        <v>30</v>
      </c>
    </row>
    <row r="312" spans="3:15" s="14" customFormat="1" x14ac:dyDescent="0.25">
      <c r="C312" s="142" t="s">
        <v>30</v>
      </c>
      <c r="D312" s="142" t="s">
        <v>30</v>
      </c>
      <c r="N312" s="142" t="s">
        <v>30</v>
      </c>
      <c r="O312" s="142" t="s">
        <v>30</v>
      </c>
    </row>
  </sheetData>
  <mergeCells count="1">
    <mergeCell ref="H3:J3"/>
  </mergeCells>
  <printOptions horizontalCentered="1"/>
  <pageMargins left="0" right="0" top="0.98425196850393704" bottom="0.98425196850393704" header="0.51181102362204722" footer="0.51181102362204722"/>
  <pageSetup paperSize="9" scale="3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185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128</v>
      </c>
      <c r="D3" s="17" t="s">
        <v>127</v>
      </c>
      <c r="E3" s="17" t="s">
        <v>126</v>
      </c>
      <c r="F3" s="173" t="s">
        <v>125</v>
      </c>
      <c r="G3" s="174"/>
      <c r="H3" s="175"/>
      <c r="I3" s="17" t="s">
        <v>124</v>
      </c>
      <c r="J3" s="17" t="s">
        <v>123</v>
      </c>
      <c r="K3" s="17" t="s">
        <v>122</v>
      </c>
      <c r="Z3" s="54" t="s">
        <v>32</v>
      </c>
    </row>
    <row r="4" spans="1:27" s="14" customFormat="1" ht="12.75" customHeight="1" x14ac:dyDescent="0.25">
      <c r="A4" s="25"/>
      <c r="B4" s="56" t="s">
        <v>146</v>
      </c>
      <c r="C4" s="33">
        <v>2753</v>
      </c>
      <c r="D4" s="33">
        <v>3986</v>
      </c>
      <c r="E4" s="33">
        <v>2604</v>
      </c>
      <c r="F4" s="27">
        <v>3686</v>
      </c>
      <c r="G4" s="28">
        <v>3686</v>
      </c>
      <c r="H4" s="29">
        <v>3686</v>
      </c>
      <c r="I4" s="33">
        <v>3838</v>
      </c>
      <c r="J4" s="33">
        <v>4015</v>
      </c>
      <c r="K4" s="33">
        <v>4228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147</v>
      </c>
      <c r="C5" s="33">
        <v>960173</v>
      </c>
      <c r="D5" s="33">
        <v>1179180</v>
      </c>
      <c r="E5" s="33">
        <v>1445228</v>
      </c>
      <c r="F5" s="32">
        <v>1347397</v>
      </c>
      <c r="G5" s="33">
        <v>1347216</v>
      </c>
      <c r="H5" s="34">
        <v>1342481</v>
      </c>
      <c r="I5" s="33">
        <v>1411137</v>
      </c>
      <c r="J5" s="33">
        <v>1472274</v>
      </c>
      <c r="K5" s="33">
        <v>1547089</v>
      </c>
      <c r="Z5" s="53">
        <f t="shared" si="0"/>
        <v>1</v>
      </c>
      <c r="AA5" s="30">
        <v>3</v>
      </c>
    </row>
    <row r="6" spans="1:27" s="14" customFormat="1" ht="12.75" customHeight="1" x14ac:dyDescent="0.25">
      <c r="A6" s="25"/>
      <c r="B6" s="56" t="s">
        <v>148</v>
      </c>
      <c r="C6" s="33">
        <v>762233</v>
      </c>
      <c r="D6" s="33">
        <v>856165</v>
      </c>
      <c r="E6" s="33">
        <v>911053</v>
      </c>
      <c r="F6" s="32">
        <v>1033959</v>
      </c>
      <c r="G6" s="33">
        <v>1034140</v>
      </c>
      <c r="H6" s="34">
        <v>1038872</v>
      </c>
      <c r="I6" s="33">
        <v>1057149</v>
      </c>
      <c r="J6" s="33">
        <v>1084911</v>
      </c>
      <c r="K6" s="33">
        <v>1142411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149</v>
      </c>
      <c r="C7" s="33">
        <v>14093</v>
      </c>
      <c r="D7" s="33">
        <v>28512</v>
      </c>
      <c r="E7" s="33">
        <v>19086</v>
      </c>
      <c r="F7" s="32">
        <v>20873</v>
      </c>
      <c r="G7" s="33">
        <v>20873</v>
      </c>
      <c r="H7" s="34">
        <v>4835</v>
      </c>
      <c r="I7" s="33">
        <v>26895</v>
      </c>
      <c r="J7" s="33">
        <v>28132</v>
      </c>
      <c r="K7" s="33">
        <v>29623</v>
      </c>
      <c r="Z7" s="53">
        <f t="shared" si="0"/>
        <v>1</v>
      </c>
      <c r="AA7" s="30">
        <v>1</v>
      </c>
    </row>
    <row r="8" spans="1:27" s="14" customFormat="1" ht="12.75" customHeight="1" x14ac:dyDescent="0.25">
      <c r="A8" s="25"/>
      <c r="B8" s="56" t="s">
        <v>150</v>
      </c>
      <c r="C8" s="33">
        <v>51993</v>
      </c>
      <c r="D8" s="33">
        <v>71088</v>
      </c>
      <c r="E8" s="33">
        <v>96583</v>
      </c>
      <c r="F8" s="32">
        <v>17064</v>
      </c>
      <c r="G8" s="33">
        <v>17064</v>
      </c>
      <c r="H8" s="34">
        <v>33105</v>
      </c>
      <c r="I8" s="33">
        <v>17900</v>
      </c>
      <c r="J8" s="33">
        <v>18723</v>
      </c>
      <c r="K8" s="33">
        <v>19715</v>
      </c>
      <c r="Z8" s="53">
        <f t="shared" si="0"/>
        <v>1</v>
      </c>
      <c r="AA8" s="24" t="s">
        <v>13</v>
      </c>
    </row>
    <row r="9" spans="1:27" s="14" customFormat="1" ht="12.75" hidden="1" customHeight="1" x14ac:dyDescent="0.25">
      <c r="A9" s="25"/>
      <c r="B9" s="56" t="s">
        <v>151</v>
      </c>
      <c r="C9" s="33">
        <v>0</v>
      </c>
      <c r="D9" s="33">
        <v>0</v>
      </c>
      <c r="E9" s="33">
        <v>0</v>
      </c>
      <c r="F9" s="32">
        <v>0</v>
      </c>
      <c r="G9" s="33">
        <v>0</v>
      </c>
      <c r="H9" s="34">
        <v>0</v>
      </c>
      <c r="I9" s="33">
        <v>0</v>
      </c>
      <c r="J9" s="33">
        <v>0</v>
      </c>
      <c r="K9" s="33">
        <v>0</v>
      </c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1791245</v>
      </c>
      <c r="D19" s="46">
        <f t="shared" ref="D19:K19" si="1">SUM(D4:D18)</f>
        <v>2138931</v>
      </c>
      <c r="E19" s="46">
        <f t="shared" si="1"/>
        <v>2474554</v>
      </c>
      <c r="F19" s="47">
        <f t="shared" si="1"/>
        <v>2422979</v>
      </c>
      <c r="G19" s="46">
        <f t="shared" si="1"/>
        <v>2422979</v>
      </c>
      <c r="H19" s="48">
        <f t="shared" si="1"/>
        <v>2422979</v>
      </c>
      <c r="I19" s="46">
        <f t="shared" si="1"/>
        <v>2516919</v>
      </c>
      <c r="J19" s="46">
        <f t="shared" si="1"/>
        <v>2608055</v>
      </c>
      <c r="K19" s="46">
        <f t="shared" si="1"/>
        <v>2743066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186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128</v>
      </c>
      <c r="D3" s="17" t="s">
        <v>127</v>
      </c>
      <c r="E3" s="17" t="s">
        <v>126</v>
      </c>
      <c r="F3" s="173" t="s">
        <v>125</v>
      </c>
      <c r="G3" s="174"/>
      <c r="H3" s="175"/>
      <c r="I3" s="17" t="s">
        <v>124</v>
      </c>
      <c r="J3" s="17" t="s">
        <v>123</v>
      </c>
      <c r="K3" s="17" t="s">
        <v>122</v>
      </c>
    </row>
    <row r="4" spans="1:27" s="23" customFormat="1" ht="12.75" customHeight="1" x14ac:dyDescent="0.25">
      <c r="A4" s="18"/>
      <c r="B4" s="19" t="s">
        <v>6</v>
      </c>
      <c r="C4" s="20">
        <f>SUM(C5:C7)</f>
        <v>1757824</v>
      </c>
      <c r="D4" s="20">
        <f t="shared" ref="D4:K4" si="0">SUM(D5:D7)</f>
        <v>2045570</v>
      </c>
      <c r="E4" s="20">
        <f t="shared" si="0"/>
        <v>2383120</v>
      </c>
      <c r="F4" s="21">
        <f t="shared" si="0"/>
        <v>2399985</v>
      </c>
      <c r="G4" s="20">
        <f t="shared" si="0"/>
        <v>2398033</v>
      </c>
      <c r="H4" s="22">
        <f t="shared" si="0"/>
        <v>2397933</v>
      </c>
      <c r="I4" s="20">
        <f t="shared" si="0"/>
        <v>2490640</v>
      </c>
      <c r="J4" s="20">
        <f t="shared" si="0"/>
        <v>2580568</v>
      </c>
      <c r="K4" s="20">
        <f t="shared" si="0"/>
        <v>2714124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1317323</v>
      </c>
      <c r="D5" s="28">
        <v>1635981</v>
      </c>
      <c r="E5" s="28">
        <v>1888264</v>
      </c>
      <c r="F5" s="27">
        <v>1962478</v>
      </c>
      <c r="G5" s="28">
        <v>1962478</v>
      </c>
      <c r="H5" s="29">
        <v>1962478</v>
      </c>
      <c r="I5" s="28">
        <v>2043237</v>
      </c>
      <c r="J5" s="28">
        <v>2112586</v>
      </c>
      <c r="K5" s="29">
        <v>2221337</v>
      </c>
      <c r="AA5" s="30">
        <v>3</v>
      </c>
    </row>
    <row r="6" spans="1:27" s="14" customFormat="1" ht="12.75" customHeight="1" x14ac:dyDescent="0.25">
      <c r="A6" s="31"/>
      <c r="B6" s="26" t="s">
        <v>9</v>
      </c>
      <c r="C6" s="32">
        <v>440473</v>
      </c>
      <c r="D6" s="33">
        <v>409577</v>
      </c>
      <c r="E6" s="33">
        <v>492118</v>
      </c>
      <c r="F6" s="32">
        <v>437507</v>
      </c>
      <c r="G6" s="33">
        <v>435555</v>
      </c>
      <c r="H6" s="34">
        <v>435155</v>
      </c>
      <c r="I6" s="33">
        <v>447403</v>
      </c>
      <c r="J6" s="33">
        <v>467982</v>
      </c>
      <c r="K6" s="34">
        <v>492787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28</v>
      </c>
      <c r="D7" s="36">
        <v>12</v>
      </c>
      <c r="E7" s="36">
        <v>2738</v>
      </c>
      <c r="F7" s="35">
        <v>0</v>
      </c>
      <c r="G7" s="36">
        <v>0</v>
      </c>
      <c r="H7" s="37">
        <v>300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5241</v>
      </c>
      <c r="D8" s="20">
        <f t="shared" ref="D8:K8" si="1">SUM(D9:D15)</f>
        <v>11338</v>
      </c>
      <c r="E8" s="20">
        <f t="shared" si="1"/>
        <v>10850</v>
      </c>
      <c r="F8" s="21">
        <f t="shared" si="1"/>
        <v>5258</v>
      </c>
      <c r="G8" s="20">
        <f t="shared" si="1"/>
        <v>5259</v>
      </c>
      <c r="H8" s="22">
        <f t="shared" si="1"/>
        <v>7629</v>
      </c>
      <c r="I8" s="20">
        <f t="shared" si="1"/>
        <v>4767</v>
      </c>
      <c r="J8" s="20">
        <f t="shared" si="1"/>
        <v>4987</v>
      </c>
      <c r="K8" s="20">
        <f t="shared" si="1"/>
        <v>5251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17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7</v>
      </c>
      <c r="F10" s="32">
        <v>0</v>
      </c>
      <c r="G10" s="33">
        <v>1</v>
      </c>
      <c r="H10" s="34">
        <v>1</v>
      </c>
      <c r="I10" s="33">
        <v>1</v>
      </c>
      <c r="J10" s="33">
        <v>1</v>
      </c>
      <c r="K10" s="34">
        <v>1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0</v>
      </c>
      <c r="D14" s="33">
        <v>0</v>
      </c>
      <c r="E14" s="33">
        <v>717</v>
      </c>
      <c r="F14" s="32">
        <v>0</v>
      </c>
      <c r="G14" s="33">
        <v>0</v>
      </c>
      <c r="H14" s="34">
        <v>0</v>
      </c>
      <c r="I14" s="33">
        <v>0</v>
      </c>
      <c r="J14" s="33">
        <v>0</v>
      </c>
      <c r="K14" s="34">
        <v>0</v>
      </c>
    </row>
    <row r="15" spans="1:27" s="14" customFormat="1" ht="12.75" customHeight="1" x14ac:dyDescent="0.25">
      <c r="A15" s="25"/>
      <c r="B15" s="26" t="s">
        <v>20</v>
      </c>
      <c r="C15" s="35">
        <v>5241</v>
      </c>
      <c r="D15" s="36">
        <v>11338</v>
      </c>
      <c r="E15" s="36">
        <v>10126</v>
      </c>
      <c r="F15" s="35">
        <v>5258</v>
      </c>
      <c r="G15" s="36">
        <v>5258</v>
      </c>
      <c r="H15" s="37">
        <v>7611</v>
      </c>
      <c r="I15" s="36">
        <v>4766</v>
      </c>
      <c r="J15" s="36">
        <v>4986</v>
      </c>
      <c r="K15" s="37">
        <v>5250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9417</v>
      </c>
      <c r="D16" s="20">
        <f t="shared" ref="D16:K16" si="2">SUM(D17:D23)</f>
        <v>74607</v>
      </c>
      <c r="E16" s="20">
        <f t="shared" si="2"/>
        <v>20392</v>
      </c>
      <c r="F16" s="21">
        <f t="shared" si="2"/>
        <v>17736</v>
      </c>
      <c r="G16" s="20">
        <f t="shared" si="2"/>
        <v>19687</v>
      </c>
      <c r="H16" s="22">
        <f t="shared" si="2"/>
        <v>17412</v>
      </c>
      <c r="I16" s="20">
        <f t="shared" si="2"/>
        <v>21512</v>
      </c>
      <c r="J16" s="20">
        <f t="shared" si="2"/>
        <v>22500</v>
      </c>
      <c r="K16" s="20">
        <f t="shared" si="2"/>
        <v>23691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9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5058</v>
      </c>
      <c r="D18" s="33">
        <v>72618</v>
      </c>
      <c r="E18" s="33">
        <v>18098</v>
      </c>
      <c r="F18" s="32">
        <v>15236</v>
      </c>
      <c r="G18" s="33">
        <v>16760</v>
      </c>
      <c r="H18" s="34">
        <v>16554</v>
      </c>
      <c r="I18" s="33">
        <v>20512</v>
      </c>
      <c r="J18" s="33">
        <v>21454</v>
      </c>
      <c r="K18" s="34">
        <v>22590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27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4359</v>
      </c>
      <c r="D23" s="36">
        <v>1989</v>
      </c>
      <c r="E23" s="36">
        <v>2258</v>
      </c>
      <c r="F23" s="35">
        <v>2500</v>
      </c>
      <c r="G23" s="36">
        <v>2927</v>
      </c>
      <c r="H23" s="37">
        <v>858</v>
      </c>
      <c r="I23" s="36">
        <v>1000</v>
      </c>
      <c r="J23" s="36">
        <v>1046</v>
      </c>
      <c r="K23" s="37">
        <v>1101</v>
      </c>
    </row>
    <row r="24" spans="1:11" s="14" customFormat="1" ht="12.75" customHeight="1" x14ac:dyDescent="0.25">
      <c r="A24" s="25"/>
      <c r="B24" s="39" t="s">
        <v>29</v>
      </c>
      <c r="C24" s="20">
        <v>18763</v>
      </c>
      <c r="D24" s="20">
        <v>7416</v>
      </c>
      <c r="E24" s="20">
        <v>60192</v>
      </c>
      <c r="F24" s="21">
        <v>0</v>
      </c>
      <c r="G24" s="20">
        <v>0</v>
      </c>
      <c r="H24" s="22">
        <v>5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1791245</v>
      </c>
      <c r="D26" s="46">
        <f t="shared" ref="D26:K26" si="3">+D4+D8+D16+D24</f>
        <v>2138931</v>
      </c>
      <c r="E26" s="46">
        <f t="shared" si="3"/>
        <v>2474554</v>
      </c>
      <c r="F26" s="47">
        <f t="shared" si="3"/>
        <v>2422979</v>
      </c>
      <c r="G26" s="46">
        <f t="shared" si="3"/>
        <v>2422979</v>
      </c>
      <c r="H26" s="48">
        <f t="shared" si="3"/>
        <v>2422979</v>
      </c>
      <c r="I26" s="46">
        <f t="shared" si="3"/>
        <v>2516919</v>
      </c>
      <c r="J26" s="46">
        <f t="shared" si="3"/>
        <v>2608055</v>
      </c>
      <c r="K26" s="46">
        <f t="shared" si="3"/>
        <v>2743066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187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128</v>
      </c>
      <c r="D3" s="17" t="s">
        <v>127</v>
      </c>
      <c r="E3" s="17" t="s">
        <v>126</v>
      </c>
      <c r="F3" s="173" t="s">
        <v>125</v>
      </c>
      <c r="G3" s="174"/>
      <c r="H3" s="175"/>
      <c r="I3" s="17" t="s">
        <v>124</v>
      </c>
      <c r="J3" s="17" t="s">
        <v>123</v>
      </c>
      <c r="K3" s="17" t="s">
        <v>122</v>
      </c>
      <c r="Z3" s="54" t="s">
        <v>32</v>
      </c>
    </row>
    <row r="4" spans="1:27" s="14" customFormat="1" ht="12.75" customHeight="1" x14ac:dyDescent="0.25">
      <c r="A4" s="25"/>
      <c r="B4" s="56" t="s">
        <v>152</v>
      </c>
      <c r="C4" s="33">
        <v>9284584</v>
      </c>
      <c r="D4" s="33">
        <v>10204702</v>
      </c>
      <c r="E4" s="33">
        <v>10817601</v>
      </c>
      <c r="F4" s="27">
        <v>11129373</v>
      </c>
      <c r="G4" s="28">
        <v>11318556</v>
      </c>
      <c r="H4" s="29">
        <v>11774519</v>
      </c>
      <c r="I4" s="33">
        <v>12500673</v>
      </c>
      <c r="J4" s="33">
        <v>13928050</v>
      </c>
      <c r="K4" s="33">
        <v>14720638.800000001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153</v>
      </c>
      <c r="C5" s="33">
        <v>6517714</v>
      </c>
      <c r="D5" s="33">
        <v>7222701</v>
      </c>
      <c r="E5" s="33">
        <v>7909925</v>
      </c>
      <c r="F5" s="32">
        <v>8427841</v>
      </c>
      <c r="G5" s="33">
        <v>8795869</v>
      </c>
      <c r="H5" s="34">
        <v>8795869</v>
      </c>
      <c r="I5" s="33">
        <v>9523120</v>
      </c>
      <c r="J5" s="33">
        <v>10709488.753999997</v>
      </c>
      <c r="K5" s="33">
        <v>11317894.800000001</v>
      </c>
      <c r="Z5" s="53">
        <f t="shared" si="0"/>
        <v>1</v>
      </c>
      <c r="AA5" s="30">
        <v>4</v>
      </c>
    </row>
    <row r="6" spans="1:27" s="14" customFormat="1" ht="12.75" customHeight="1" x14ac:dyDescent="0.25">
      <c r="A6" s="25"/>
      <c r="B6" s="56" t="s">
        <v>154</v>
      </c>
      <c r="C6" s="33">
        <v>30599</v>
      </c>
      <c r="D6" s="33">
        <v>60714</v>
      </c>
      <c r="E6" s="33">
        <v>73993</v>
      </c>
      <c r="F6" s="32">
        <v>157950</v>
      </c>
      <c r="G6" s="33">
        <v>157950</v>
      </c>
      <c r="H6" s="34">
        <v>157950</v>
      </c>
      <c r="I6" s="33">
        <v>165690</v>
      </c>
      <c r="J6" s="33">
        <v>173312</v>
      </c>
      <c r="K6" s="33">
        <v>182498</v>
      </c>
      <c r="Z6" s="53">
        <f t="shared" si="0"/>
        <v>1</v>
      </c>
      <c r="AA6" s="24" t="s">
        <v>10</v>
      </c>
    </row>
    <row r="7" spans="1:27" s="14" customFormat="1" ht="12.75" customHeight="1" x14ac:dyDescent="0.25">
      <c r="A7" s="25"/>
      <c r="B7" s="56" t="s">
        <v>155</v>
      </c>
      <c r="C7" s="33">
        <v>31063</v>
      </c>
      <c r="D7" s="33">
        <v>37852</v>
      </c>
      <c r="E7" s="33">
        <v>23167</v>
      </c>
      <c r="F7" s="32">
        <v>1631</v>
      </c>
      <c r="G7" s="33">
        <v>1631</v>
      </c>
      <c r="H7" s="34">
        <v>1631</v>
      </c>
      <c r="I7" s="33">
        <v>1711</v>
      </c>
      <c r="J7" s="33">
        <v>1790.386</v>
      </c>
      <c r="K7" s="33">
        <v>1885</v>
      </c>
      <c r="Z7" s="53">
        <f t="shared" si="0"/>
        <v>1</v>
      </c>
      <c r="AA7" s="30">
        <v>1</v>
      </c>
    </row>
    <row r="8" spans="1:27" s="14" customFormat="1" ht="12.75" customHeight="1" x14ac:dyDescent="0.25">
      <c r="A8" s="25"/>
      <c r="B8" s="56" t="s">
        <v>156</v>
      </c>
      <c r="C8" s="33">
        <v>382593</v>
      </c>
      <c r="D8" s="33">
        <v>512047</v>
      </c>
      <c r="E8" s="33">
        <v>648120</v>
      </c>
      <c r="F8" s="32">
        <v>662788</v>
      </c>
      <c r="G8" s="33">
        <v>708172</v>
      </c>
      <c r="H8" s="34">
        <v>708172</v>
      </c>
      <c r="I8" s="33">
        <v>721152</v>
      </c>
      <c r="J8" s="33">
        <v>761703</v>
      </c>
      <c r="K8" s="33">
        <v>803228</v>
      </c>
      <c r="Z8" s="53">
        <f t="shared" si="0"/>
        <v>1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16246553</v>
      </c>
      <c r="D19" s="46">
        <f t="shared" ref="D19:K19" si="1">SUM(D4:D18)</f>
        <v>18038016</v>
      </c>
      <c r="E19" s="46">
        <f t="shared" si="1"/>
        <v>19472806</v>
      </c>
      <c r="F19" s="47">
        <f t="shared" si="1"/>
        <v>20379583</v>
      </c>
      <c r="G19" s="46">
        <f t="shared" si="1"/>
        <v>20982178</v>
      </c>
      <c r="H19" s="48">
        <f t="shared" si="1"/>
        <v>21438141</v>
      </c>
      <c r="I19" s="46">
        <f t="shared" si="1"/>
        <v>22912346</v>
      </c>
      <c r="J19" s="46">
        <f t="shared" si="1"/>
        <v>25574344.139999997</v>
      </c>
      <c r="K19" s="46">
        <f t="shared" si="1"/>
        <v>27026144.600000001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188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128</v>
      </c>
      <c r="D3" s="17" t="s">
        <v>127</v>
      </c>
      <c r="E3" s="17" t="s">
        <v>126</v>
      </c>
      <c r="F3" s="173" t="s">
        <v>125</v>
      </c>
      <c r="G3" s="174"/>
      <c r="H3" s="175"/>
      <c r="I3" s="17" t="s">
        <v>124</v>
      </c>
      <c r="J3" s="17" t="s">
        <v>123</v>
      </c>
      <c r="K3" s="17" t="s">
        <v>122</v>
      </c>
    </row>
    <row r="4" spans="1:27" s="23" customFormat="1" ht="12.75" customHeight="1" x14ac:dyDescent="0.25">
      <c r="A4" s="18"/>
      <c r="B4" s="19" t="s">
        <v>6</v>
      </c>
      <c r="C4" s="20">
        <f>SUM(C5:C7)</f>
        <v>15242100</v>
      </c>
      <c r="D4" s="20">
        <f t="shared" ref="D4:K4" si="0">SUM(D5:D7)</f>
        <v>16776124</v>
      </c>
      <c r="E4" s="20">
        <f t="shared" si="0"/>
        <v>18147150</v>
      </c>
      <c r="F4" s="21">
        <f t="shared" si="0"/>
        <v>18729351</v>
      </c>
      <c r="G4" s="20">
        <f t="shared" si="0"/>
        <v>19286803</v>
      </c>
      <c r="H4" s="22">
        <f t="shared" si="0"/>
        <v>19749480</v>
      </c>
      <c r="I4" s="20">
        <f t="shared" si="0"/>
        <v>20924299</v>
      </c>
      <c r="J4" s="20">
        <f t="shared" si="0"/>
        <v>23490708.396000002</v>
      </c>
      <c r="K4" s="20">
        <f t="shared" si="0"/>
        <v>24830005.117988002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14199903</v>
      </c>
      <c r="D5" s="28">
        <v>15643894</v>
      </c>
      <c r="E5" s="28">
        <v>16785396</v>
      </c>
      <c r="F5" s="27">
        <v>17436758</v>
      </c>
      <c r="G5" s="28">
        <v>17793969</v>
      </c>
      <c r="H5" s="29">
        <v>18249931</v>
      </c>
      <c r="I5" s="28">
        <v>19480426</v>
      </c>
      <c r="J5" s="28">
        <v>21734180</v>
      </c>
      <c r="K5" s="29">
        <v>22975823</v>
      </c>
      <c r="AA5" s="30">
        <v>4</v>
      </c>
    </row>
    <row r="6" spans="1:27" s="14" customFormat="1" ht="12.75" customHeight="1" x14ac:dyDescent="0.25">
      <c r="A6" s="31"/>
      <c r="B6" s="26" t="s">
        <v>9</v>
      </c>
      <c r="C6" s="32">
        <v>1039033</v>
      </c>
      <c r="D6" s="33">
        <v>1132020</v>
      </c>
      <c r="E6" s="33">
        <v>1361549</v>
      </c>
      <c r="F6" s="32">
        <v>1292593</v>
      </c>
      <c r="G6" s="33">
        <v>1492834</v>
      </c>
      <c r="H6" s="34">
        <v>1499484</v>
      </c>
      <c r="I6" s="33">
        <v>1443873</v>
      </c>
      <c r="J6" s="33">
        <v>1756528.3960000002</v>
      </c>
      <c r="K6" s="34">
        <v>1854182.1179879999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3164</v>
      </c>
      <c r="D7" s="36">
        <v>210</v>
      </c>
      <c r="E7" s="36">
        <v>205</v>
      </c>
      <c r="F7" s="35">
        <v>0</v>
      </c>
      <c r="G7" s="36">
        <v>0</v>
      </c>
      <c r="H7" s="37">
        <v>65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937588</v>
      </c>
      <c r="D8" s="20">
        <f t="shared" ref="D8:K8" si="1">SUM(D9:D15)</f>
        <v>1217044</v>
      </c>
      <c r="E8" s="20">
        <f t="shared" si="1"/>
        <v>1306282</v>
      </c>
      <c r="F8" s="21">
        <f t="shared" si="1"/>
        <v>1583828</v>
      </c>
      <c r="G8" s="20">
        <f t="shared" si="1"/>
        <v>1635090</v>
      </c>
      <c r="H8" s="22">
        <f t="shared" si="1"/>
        <v>1635604</v>
      </c>
      <c r="I8" s="20">
        <f t="shared" si="1"/>
        <v>1959521</v>
      </c>
      <c r="J8" s="20">
        <f t="shared" si="1"/>
        <v>2054419</v>
      </c>
      <c r="K8" s="20">
        <f t="shared" si="1"/>
        <v>2165381.4539999999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903445</v>
      </c>
      <c r="D14" s="33">
        <v>1147265</v>
      </c>
      <c r="E14" s="33">
        <v>1196279</v>
      </c>
      <c r="F14" s="32">
        <v>1535112</v>
      </c>
      <c r="G14" s="33">
        <v>1586374</v>
      </c>
      <c r="H14" s="34">
        <v>1571700</v>
      </c>
      <c r="I14" s="33">
        <v>1864521</v>
      </c>
      <c r="J14" s="33">
        <v>1954289</v>
      </c>
      <c r="K14" s="34">
        <v>2059944.4539999999</v>
      </c>
    </row>
    <row r="15" spans="1:27" s="14" customFormat="1" ht="12.75" customHeight="1" x14ac:dyDescent="0.25">
      <c r="A15" s="25"/>
      <c r="B15" s="26" t="s">
        <v>20</v>
      </c>
      <c r="C15" s="35">
        <v>34143</v>
      </c>
      <c r="D15" s="36">
        <v>69779</v>
      </c>
      <c r="E15" s="36">
        <v>110003</v>
      </c>
      <c r="F15" s="35">
        <v>48716</v>
      </c>
      <c r="G15" s="36">
        <v>48716</v>
      </c>
      <c r="H15" s="37">
        <v>63904</v>
      </c>
      <c r="I15" s="36">
        <v>95000</v>
      </c>
      <c r="J15" s="36">
        <v>100130</v>
      </c>
      <c r="K15" s="37">
        <v>105437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66865</v>
      </c>
      <c r="D16" s="20">
        <f t="shared" ref="D16:K16" si="2">SUM(D17:D23)</f>
        <v>44848</v>
      </c>
      <c r="E16" s="20">
        <f t="shared" si="2"/>
        <v>19374</v>
      </c>
      <c r="F16" s="21">
        <f t="shared" si="2"/>
        <v>66404</v>
      </c>
      <c r="G16" s="20">
        <f t="shared" si="2"/>
        <v>60285</v>
      </c>
      <c r="H16" s="22">
        <f t="shared" si="2"/>
        <v>53057</v>
      </c>
      <c r="I16" s="20">
        <f t="shared" si="2"/>
        <v>28526</v>
      </c>
      <c r="J16" s="20">
        <f t="shared" si="2"/>
        <v>29216.740000000005</v>
      </c>
      <c r="K16" s="20">
        <f t="shared" si="2"/>
        <v>30757.989220000003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1289</v>
      </c>
      <c r="F17" s="27">
        <v>0</v>
      </c>
      <c r="G17" s="28">
        <v>23234</v>
      </c>
      <c r="H17" s="29">
        <v>30289</v>
      </c>
      <c r="I17" s="28">
        <v>27958</v>
      </c>
      <c r="J17" s="28">
        <v>28627</v>
      </c>
      <c r="K17" s="29">
        <v>30144</v>
      </c>
    </row>
    <row r="18" spans="1:11" s="14" customFormat="1" ht="12.75" customHeight="1" x14ac:dyDescent="0.25">
      <c r="A18" s="25"/>
      <c r="B18" s="26" t="s">
        <v>23</v>
      </c>
      <c r="C18" s="32">
        <v>66865</v>
      </c>
      <c r="D18" s="33">
        <v>44848</v>
      </c>
      <c r="E18" s="33">
        <v>17521</v>
      </c>
      <c r="F18" s="32">
        <v>66404</v>
      </c>
      <c r="G18" s="33">
        <v>37051</v>
      </c>
      <c r="H18" s="34">
        <v>22768</v>
      </c>
      <c r="I18" s="33">
        <v>568</v>
      </c>
      <c r="J18" s="33">
        <v>589.74000000000524</v>
      </c>
      <c r="K18" s="34">
        <v>613.98922000000493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564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16246553</v>
      </c>
      <c r="D26" s="46">
        <f t="shared" ref="D26:K26" si="3">+D4+D8+D16+D24</f>
        <v>18038016</v>
      </c>
      <c r="E26" s="46">
        <f t="shared" si="3"/>
        <v>19472806</v>
      </c>
      <c r="F26" s="47">
        <f t="shared" si="3"/>
        <v>20379583</v>
      </c>
      <c r="G26" s="46">
        <f t="shared" si="3"/>
        <v>20982178</v>
      </c>
      <c r="H26" s="48">
        <f t="shared" si="3"/>
        <v>21438141</v>
      </c>
      <c r="I26" s="46">
        <f t="shared" si="3"/>
        <v>22912346</v>
      </c>
      <c r="J26" s="46">
        <f t="shared" si="3"/>
        <v>25574344.136</v>
      </c>
      <c r="K26" s="46">
        <f t="shared" si="3"/>
        <v>27026144.561208002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AA247"/>
  <sheetViews>
    <sheetView showGridLines="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25" width="9.140625" style="49"/>
    <col min="26" max="26" width="9.140625" style="52"/>
    <col min="27" max="16384" width="9.140625" style="49"/>
  </cols>
  <sheetData>
    <row r="1" spans="1:27" s="4" customFormat="1" ht="15.75" customHeight="1" x14ac:dyDescent="0.2">
      <c r="A1" s="1" t="s">
        <v>189</v>
      </c>
      <c r="B1" s="2"/>
      <c r="C1" s="3"/>
      <c r="D1" s="3"/>
      <c r="E1" s="3"/>
      <c r="F1" s="3"/>
      <c r="G1" s="3"/>
      <c r="H1" s="3"/>
      <c r="I1" s="3"/>
      <c r="J1" s="3"/>
      <c r="K1" s="3"/>
      <c r="Z1" s="52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  <c r="Z2" s="53"/>
    </row>
    <row r="3" spans="1:27" s="14" customFormat="1" x14ac:dyDescent="0.25">
      <c r="A3" s="15"/>
      <c r="B3" s="16" t="s">
        <v>5</v>
      </c>
      <c r="C3" s="17" t="s">
        <v>128</v>
      </c>
      <c r="D3" s="17" t="s">
        <v>127</v>
      </c>
      <c r="E3" s="17" t="s">
        <v>126</v>
      </c>
      <c r="F3" s="173" t="s">
        <v>125</v>
      </c>
      <c r="G3" s="174"/>
      <c r="H3" s="175"/>
      <c r="I3" s="17" t="s">
        <v>124</v>
      </c>
      <c r="J3" s="17" t="s">
        <v>123</v>
      </c>
      <c r="K3" s="17" t="s">
        <v>122</v>
      </c>
      <c r="Z3" s="54" t="s">
        <v>32</v>
      </c>
    </row>
    <row r="4" spans="1:27" s="14" customFormat="1" ht="12.75" customHeight="1" x14ac:dyDescent="0.25">
      <c r="A4" s="25"/>
      <c r="B4" s="56" t="s">
        <v>157</v>
      </c>
      <c r="C4" s="33">
        <v>214352</v>
      </c>
      <c r="D4" s="33">
        <v>253807</v>
      </c>
      <c r="E4" s="33">
        <v>250287</v>
      </c>
      <c r="F4" s="27">
        <v>287038</v>
      </c>
      <c r="G4" s="28">
        <v>257038</v>
      </c>
      <c r="H4" s="29">
        <v>183446</v>
      </c>
      <c r="I4" s="33">
        <v>301103</v>
      </c>
      <c r="J4" s="33">
        <v>314954</v>
      </c>
      <c r="K4" s="33">
        <v>331647</v>
      </c>
      <c r="Z4" s="53">
        <f t="shared" ref="Z4:Z20" si="0">IF(LEN(B4)&lt;5,0,1)</f>
        <v>1</v>
      </c>
      <c r="AA4" s="24" t="s">
        <v>7</v>
      </c>
    </row>
    <row r="5" spans="1:27" s="14" customFormat="1" ht="12.75" customHeight="1" x14ac:dyDescent="0.25">
      <c r="A5" s="25"/>
      <c r="B5" s="56" t="s">
        <v>158</v>
      </c>
      <c r="C5" s="33">
        <v>138684</v>
      </c>
      <c r="D5" s="33">
        <v>155197</v>
      </c>
      <c r="E5" s="33">
        <v>171159</v>
      </c>
      <c r="F5" s="32">
        <v>203266</v>
      </c>
      <c r="G5" s="33">
        <v>203266</v>
      </c>
      <c r="H5" s="34">
        <v>276858</v>
      </c>
      <c r="I5" s="33">
        <v>213226</v>
      </c>
      <c r="J5" s="33">
        <v>223034</v>
      </c>
      <c r="K5" s="33">
        <v>234855</v>
      </c>
      <c r="Z5" s="53">
        <f t="shared" si="0"/>
        <v>1</v>
      </c>
      <c r="AA5" s="30">
        <v>5</v>
      </c>
    </row>
    <row r="6" spans="1:27" s="14" customFormat="1" ht="12.75" hidden="1" customHeight="1" x14ac:dyDescent="0.25">
      <c r="A6" s="25"/>
      <c r="B6" s="56" t="s">
        <v>30</v>
      </c>
      <c r="C6" s="33"/>
      <c r="D6" s="33"/>
      <c r="E6" s="33"/>
      <c r="F6" s="32"/>
      <c r="G6" s="33"/>
      <c r="H6" s="34"/>
      <c r="I6" s="33"/>
      <c r="J6" s="33"/>
      <c r="K6" s="33"/>
      <c r="Z6" s="53">
        <f t="shared" si="0"/>
        <v>0</v>
      </c>
      <c r="AA6" s="24" t="s">
        <v>10</v>
      </c>
    </row>
    <row r="7" spans="1:27" s="14" customFormat="1" ht="12.75" hidden="1" customHeight="1" x14ac:dyDescent="0.25">
      <c r="A7" s="25"/>
      <c r="B7" s="56" t="s">
        <v>30</v>
      </c>
      <c r="C7" s="33"/>
      <c r="D7" s="33"/>
      <c r="E7" s="33"/>
      <c r="F7" s="32"/>
      <c r="G7" s="33"/>
      <c r="H7" s="34"/>
      <c r="I7" s="33"/>
      <c r="J7" s="33"/>
      <c r="K7" s="33"/>
      <c r="Z7" s="53">
        <f t="shared" si="0"/>
        <v>0</v>
      </c>
      <c r="AA7" s="30">
        <v>1</v>
      </c>
    </row>
    <row r="8" spans="1:27" s="14" customFormat="1" ht="12.75" hidden="1" customHeight="1" x14ac:dyDescent="0.25">
      <c r="A8" s="25"/>
      <c r="B8" s="56" t="s">
        <v>30</v>
      </c>
      <c r="C8" s="33"/>
      <c r="D8" s="33"/>
      <c r="E8" s="33"/>
      <c r="F8" s="32"/>
      <c r="G8" s="33"/>
      <c r="H8" s="34"/>
      <c r="I8" s="33"/>
      <c r="J8" s="33"/>
      <c r="K8" s="33"/>
      <c r="Z8" s="53">
        <f t="shared" si="0"/>
        <v>0</v>
      </c>
      <c r="AA8" s="24" t="s">
        <v>13</v>
      </c>
    </row>
    <row r="9" spans="1:27" s="14" customFormat="1" ht="12.75" hidden="1" customHeight="1" x14ac:dyDescent="0.25">
      <c r="A9" s="25"/>
      <c r="B9" s="56" t="s">
        <v>30</v>
      </c>
      <c r="C9" s="33"/>
      <c r="D9" s="33"/>
      <c r="E9" s="33"/>
      <c r="F9" s="32"/>
      <c r="G9" s="33"/>
      <c r="H9" s="34"/>
      <c r="I9" s="33"/>
      <c r="J9" s="33"/>
      <c r="K9" s="33"/>
      <c r="Z9" s="53">
        <f t="shared" si="0"/>
        <v>0</v>
      </c>
      <c r="AA9" s="14" t="s">
        <v>30</v>
      </c>
    </row>
    <row r="10" spans="1:27" s="14" customFormat="1" ht="12.75" hidden="1" customHeight="1" x14ac:dyDescent="0.25">
      <c r="A10" s="25"/>
      <c r="B10" s="56" t="s">
        <v>30</v>
      </c>
      <c r="C10" s="33"/>
      <c r="D10" s="33"/>
      <c r="E10" s="33"/>
      <c r="F10" s="32"/>
      <c r="G10" s="33"/>
      <c r="H10" s="34"/>
      <c r="I10" s="33"/>
      <c r="J10" s="33"/>
      <c r="K10" s="33"/>
      <c r="Z10" s="53">
        <f t="shared" si="0"/>
        <v>0</v>
      </c>
    </row>
    <row r="11" spans="1:27" s="14" customFormat="1" ht="12.75" hidden="1" customHeight="1" x14ac:dyDescent="0.25">
      <c r="A11" s="25"/>
      <c r="B11" s="56" t="s">
        <v>30</v>
      </c>
      <c r="C11" s="33"/>
      <c r="D11" s="33"/>
      <c r="E11" s="33"/>
      <c r="F11" s="32"/>
      <c r="G11" s="33"/>
      <c r="H11" s="34"/>
      <c r="I11" s="33"/>
      <c r="J11" s="33"/>
      <c r="K11" s="33"/>
      <c r="Z11" s="53">
        <f t="shared" si="0"/>
        <v>0</v>
      </c>
    </row>
    <row r="12" spans="1:27" s="14" customFormat="1" ht="12.75" hidden="1" customHeight="1" x14ac:dyDescent="0.25">
      <c r="A12" s="25"/>
      <c r="B12" s="56" t="s">
        <v>30</v>
      </c>
      <c r="C12" s="33"/>
      <c r="D12" s="33"/>
      <c r="E12" s="33"/>
      <c r="F12" s="32"/>
      <c r="G12" s="33"/>
      <c r="H12" s="34"/>
      <c r="I12" s="33"/>
      <c r="J12" s="33"/>
      <c r="K12" s="33"/>
      <c r="Z12" s="53">
        <f t="shared" si="0"/>
        <v>0</v>
      </c>
    </row>
    <row r="13" spans="1:27" s="14" customFormat="1" ht="12.75" hidden="1" customHeight="1" x14ac:dyDescent="0.25">
      <c r="A13" s="25"/>
      <c r="B13" s="56" t="s">
        <v>30</v>
      </c>
      <c r="C13" s="33"/>
      <c r="D13" s="33"/>
      <c r="E13" s="33"/>
      <c r="F13" s="32"/>
      <c r="G13" s="33"/>
      <c r="H13" s="34"/>
      <c r="I13" s="33"/>
      <c r="J13" s="33"/>
      <c r="K13" s="33"/>
      <c r="Z13" s="53">
        <f t="shared" si="0"/>
        <v>0</v>
      </c>
    </row>
    <row r="14" spans="1:27" s="14" customFormat="1" ht="12.75" hidden="1" customHeight="1" x14ac:dyDescent="0.25">
      <c r="A14" s="25"/>
      <c r="B14" s="56" t="s">
        <v>30</v>
      </c>
      <c r="C14" s="33"/>
      <c r="D14" s="33"/>
      <c r="E14" s="33"/>
      <c r="F14" s="32"/>
      <c r="G14" s="33"/>
      <c r="H14" s="34"/>
      <c r="I14" s="33"/>
      <c r="J14" s="33"/>
      <c r="K14" s="33"/>
      <c r="Z14" s="53">
        <f t="shared" si="0"/>
        <v>0</v>
      </c>
    </row>
    <row r="15" spans="1:27" s="14" customFormat="1" ht="12.75" hidden="1" customHeight="1" x14ac:dyDescent="0.25">
      <c r="A15" s="25"/>
      <c r="B15" s="56" t="s">
        <v>30</v>
      </c>
      <c r="C15" s="33"/>
      <c r="D15" s="33"/>
      <c r="E15" s="33"/>
      <c r="F15" s="32"/>
      <c r="G15" s="33"/>
      <c r="H15" s="34"/>
      <c r="I15" s="33"/>
      <c r="J15" s="33"/>
      <c r="K15" s="33"/>
      <c r="Z15" s="53">
        <f t="shared" si="0"/>
        <v>0</v>
      </c>
    </row>
    <row r="16" spans="1:27" s="14" customFormat="1" ht="12.75" hidden="1" customHeight="1" x14ac:dyDescent="0.25">
      <c r="A16" s="31"/>
      <c r="B16" s="56" t="s">
        <v>30</v>
      </c>
      <c r="C16" s="33"/>
      <c r="D16" s="33"/>
      <c r="E16" s="33"/>
      <c r="F16" s="32"/>
      <c r="G16" s="33"/>
      <c r="H16" s="34"/>
      <c r="I16" s="33"/>
      <c r="J16" s="33"/>
      <c r="K16" s="33"/>
      <c r="Z16" s="53">
        <f t="shared" si="0"/>
        <v>0</v>
      </c>
    </row>
    <row r="17" spans="1:26" s="14" customFormat="1" ht="12.75" hidden="1" customHeight="1" x14ac:dyDescent="0.25">
      <c r="A17" s="31"/>
      <c r="B17" s="56" t="s">
        <v>30</v>
      </c>
      <c r="C17" s="33"/>
      <c r="D17" s="33"/>
      <c r="E17" s="33"/>
      <c r="F17" s="32"/>
      <c r="G17" s="33"/>
      <c r="H17" s="34"/>
      <c r="I17" s="33"/>
      <c r="J17" s="33"/>
      <c r="K17" s="33"/>
      <c r="Z17" s="53">
        <f t="shared" si="0"/>
        <v>0</v>
      </c>
    </row>
    <row r="18" spans="1:26" s="14" customFormat="1" ht="12.75" hidden="1" customHeight="1" x14ac:dyDescent="0.25">
      <c r="A18" s="25"/>
      <c r="B18" s="56" t="s">
        <v>30</v>
      </c>
      <c r="C18" s="33"/>
      <c r="D18" s="33"/>
      <c r="E18" s="33"/>
      <c r="F18" s="32"/>
      <c r="G18" s="33"/>
      <c r="H18" s="34"/>
      <c r="I18" s="33"/>
      <c r="J18" s="33"/>
      <c r="K18" s="33"/>
      <c r="Z18" s="53">
        <f t="shared" si="0"/>
        <v>0</v>
      </c>
    </row>
    <row r="19" spans="1:26" s="14" customFormat="1" ht="12.75" customHeight="1" x14ac:dyDescent="0.25">
      <c r="A19" s="44"/>
      <c r="B19" s="45" t="s">
        <v>33</v>
      </c>
      <c r="C19" s="46">
        <f>SUM(C4:C18)</f>
        <v>353036</v>
      </c>
      <c r="D19" s="46">
        <f t="shared" ref="D19:K19" si="1">SUM(D4:D18)</f>
        <v>409004</v>
      </c>
      <c r="E19" s="46">
        <f t="shared" si="1"/>
        <v>421446</v>
      </c>
      <c r="F19" s="47">
        <f t="shared" si="1"/>
        <v>490304</v>
      </c>
      <c r="G19" s="46">
        <f t="shared" si="1"/>
        <v>460304</v>
      </c>
      <c r="H19" s="48">
        <f t="shared" si="1"/>
        <v>460304</v>
      </c>
      <c r="I19" s="46">
        <f t="shared" si="1"/>
        <v>514329</v>
      </c>
      <c r="J19" s="46">
        <f t="shared" si="1"/>
        <v>537988</v>
      </c>
      <c r="K19" s="46">
        <f t="shared" si="1"/>
        <v>566502</v>
      </c>
      <c r="Z19" s="53">
        <f t="shared" si="0"/>
        <v>1</v>
      </c>
    </row>
    <row r="20" spans="1:26" s="14" customFormat="1" hidden="1" x14ac:dyDescent="0.25">
      <c r="A20" s="57"/>
      <c r="Z20" s="53">
        <f t="shared" si="0"/>
        <v>0</v>
      </c>
    </row>
    <row r="21" spans="1:26" s="14" customFormat="1" x14ac:dyDescent="0.25">
      <c r="Z21" s="53"/>
    </row>
    <row r="22" spans="1:26" s="14" customFormat="1" x14ac:dyDescent="0.25">
      <c r="Z22" s="53"/>
    </row>
    <row r="23" spans="1:26" s="14" customFormat="1" x14ac:dyDescent="0.25">
      <c r="Z23" s="53"/>
    </row>
    <row r="24" spans="1:26" s="14" customFormat="1" x14ac:dyDescent="0.25">
      <c r="Z24" s="53"/>
    </row>
    <row r="25" spans="1:26" s="14" customFormat="1" x14ac:dyDescent="0.25">
      <c r="Z25" s="53"/>
    </row>
    <row r="26" spans="1:26" s="14" customFormat="1" x14ac:dyDescent="0.25">
      <c r="Z26" s="53"/>
    </row>
    <row r="27" spans="1:26" s="14" customFormat="1" x14ac:dyDescent="0.25">
      <c r="Z27" s="53"/>
    </row>
    <row r="28" spans="1:26" s="14" customFormat="1" x14ac:dyDescent="0.25">
      <c r="Z28" s="53"/>
    </row>
    <row r="29" spans="1:26" s="14" customFormat="1" x14ac:dyDescent="0.25">
      <c r="Z29" s="53"/>
    </row>
    <row r="30" spans="1:26" s="14" customFormat="1" x14ac:dyDescent="0.25">
      <c r="Z30" s="53"/>
    </row>
    <row r="31" spans="1:26" s="14" customFormat="1" x14ac:dyDescent="0.25">
      <c r="Z31" s="53"/>
    </row>
    <row r="32" spans="1:26" s="14" customFormat="1" x14ac:dyDescent="0.25">
      <c r="Z32" s="53"/>
    </row>
    <row r="33" spans="26:26" s="14" customFormat="1" x14ac:dyDescent="0.25">
      <c r="Z33" s="53"/>
    </row>
    <row r="34" spans="26:26" s="14" customFormat="1" x14ac:dyDescent="0.25">
      <c r="Z34" s="53"/>
    </row>
    <row r="35" spans="26:26" s="14" customFormat="1" x14ac:dyDescent="0.25">
      <c r="Z35" s="53"/>
    </row>
    <row r="36" spans="26:26" s="14" customFormat="1" x14ac:dyDescent="0.25">
      <c r="Z36" s="53"/>
    </row>
    <row r="37" spans="26:26" s="14" customFormat="1" x14ac:dyDescent="0.25">
      <c r="Z37" s="53"/>
    </row>
    <row r="38" spans="26:26" s="14" customFormat="1" x14ac:dyDescent="0.25">
      <c r="Z38" s="53"/>
    </row>
    <row r="39" spans="26:26" s="14" customFormat="1" x14ac:dyDescent="0.25">
      <c r="Z39" s="53"/>
    </row>
    <row r="40" spans="26:26" s="14" customFormat="1" x14ac:dyDescent="0.25">
      <c r="Z40" s="53"/>
    </row>
    <row r="41" spans="26:26" s="14" customFormat="1" x14ac:dyDescent="0.25">
      <c r="Z41" s="53"/>
    </row>
    <row r="42" spans="26:26" s="14" customFormat="1" x14ac:dyDescent="0.25">
      <c r="Z42" s="53"/>
    </row>
    <row r="43" spans="26:26" s="14" customFormat="1" x14ac:dyDescent="0.25">
      <c r="Z43" s="53"/>
    </row>
    <row r="44" spans="26:26" s="14" customFormat="1" x14ac:dyDescent="0.25">
      <c r="Z44" s="53"/>
    </row>
    <row r="45" spans="26:26" s="14" customFormat="1" x14ac:dyDescent="0.25">
      <c r="Z45" s="53"/>
    </row>
    <row r="46" spans="26:26" s="14" customFormat="1" x14ac:dyDescent="0.25">
      <c r="Z46" s="53"/>
    </row>
    <row r="47" spans="26:26" s="14" customFormat="1" x14ac:dyDescent="0.25">
      <c r="Z47" s="53"/>
    </row>
    <row r="48" spans="26:26" s="14" customFormat="1" x14ac:dyDescent="0.25">
      <c r="Z48" s="53"/>
    </row>
    <row r="49" spans="26:26" s="14" customFormat="1" x14ac:dyDescent="0.25">
      <c r="Z49" s="53"/>
    </row>
    <row r="50" spans="26:26" s="14" customFormat="1" x14ac:dyDescent="0.25">
      <c r="Z50" s="53"/>
    </row>
    <row r="51" spans="26:26" s="14" customFormat="1" x14ac:dyDescent="0.25">
      <c r="Z51" s="53"/>
    </row>
    <row r="52" spans="26:26" s="14" customFormat="1" x14ac:dyDescent="0.25">
      <c r="Z52" s="53"/>
    </row>
    <row r="53" spans="26:26" s="14" customFormat="1" x14ac:dyDescent="0.25">
      <c r="Z53" s="53"/>
    </row>
    <row r="54" spans="26:26" s="14" customFormat="1" x14ac:dyDescent="0.25">
      <c r="Z54" s="53"/>
    </row>
    <row r="55" spans="26:26" s="14" customFormat="1" x14ac:dyDescent="0.25">
      <c r="Z55" s="53"/>
    </row>
    <row r="56" spans="26:26" s="14" customFormat="1" x14ac:dyDescent="0.25">
      <c r="Z56" s="53"/>
    </row>
    <row r="57" spans="26:26" s="14" customFormat="1" x14ac:dyDescent="0.25">
      <c r="Z57" s="53"/>
    </row>
    <row r="58" spans="26:26" s="14" customFormat="1" x14ac:dyDescent="0.25">
      <c r="Z58" s="53"/>
    </row>
    <row r="59" spans="26:26" s="14" customFormat="1" x14ac:dyDescent="0.25">
      <c r="Z59" s="53"/>
    </row>
    <row r="60" spans="26:26" s="14" customFormat="1" x14ac:dyDescent="0.25">
      <c r="Z60" s="53"/>
    </row>
    <row r="61" spans="26:26" s="14" customFormat="1" x14ac:dyDescent="0.25">
      <c r="Z61" s="53"/>
    </row>
    <row r="62" spans="26:26" s="14" customFormat="1" x14ac:dyDescent="0.25">
      <c r="Z62" s="53"/>
    </row>
    <row r="63" spans="26:26" s="14" customFormat="1" x14ac:dyDescent="0.25">
      <c r="Z63" s="53"/>
    </row>
    <row r="64" spans="26:26" s="14" customFormat="1" x14ac:dyDescent="0.25">
      <c r="Z64" s="53"/>
    </row>
    <row r="65" spans="26:26" s="14" customFormat="1" x14ac:dyDescent="0.25">
      <c r="Z65" s="53"/>
    </row>
    <row r="66" spans="26:26" s="14" customFormat="1" x14ac:dyDescent="0.25">
      <c r="Z66" s="53"/>
    </row>
    <row r="67" spans="26:26" s="14" customFormat="1" x14ac:dyDescent="0.25">
      <c r="Z67" s="53"/>
    </row>
    <row r="68" spans="26:26" s="14" customFormat="1" x14ac:dyDescent="0.25">
      <c r="Z68" s="53"/>
    </row>
    <row r="69" spans="26:26" s="14" customFormat="1" x14ac:dyDescent="0.25">
      <c r="Z69" s="53"/>
    </row>
    <row r="70" spans="26:26" s="14" customFormat="1" x14ac:dyDescent="0.25">
      <c r="Z70" s="53"/>
    </row>
    <row r="71" spans="26:26" s="14" customFormat="1" x14ac:dyDescent="0.25">
      <c r="Z71" s="53"/>
    </row>
    <row r="72" spans="26:26" s="14" customFormat="1" x14ac:dyDescent="0.25">
      <c r="Z72" s="53"/>
    </row>
    <row r="73" spans="26:26" s="14" customFormat="1" x14ac:dyDescent="0.25">
      <c r="Z73" s="53"/>
    </row>
    <row r="74" spans="26:26" s="14" customFormat="1" x14ac:dyDescent="0.25">
      <c r="Z74" s="53"/>
    </row>
    <row r="75" spans="26:26" s="14" customFormat="1" x14ac:dyDescent="0.25">
      <c r="Z75" s="53"/>
    </row>
    <row r="76" spans="26:26" s="14" customFormat="1" x14ac:dyDescent="0.25">
      <c r="Z76" s="53"/>
    </row>
    <row r="77" spans="26:26" s="14" customFormat="1" x14ac:dyDescent="0.25">
      <c r="Z77" s="53"/>
    </row>
    <row r="78" spans="26:26" s="14" customFormat="1" x14ac:dyDescent="0.25">
      <c r="Z78" s="53"/>
    </row>
    <row r="79" spans="26:26" s="14" customFormat="1" x14ac:dyDescent="0.25">
      <c r="Z79" s="53"/>
    </row>
    <row r="80" spans="26:26" s="14" customFormat="1" x14ac:dyDescent="0.25">
      <c r="Z80" s="53"/>
    </row>
    <row r="81" spans="26:26" s="14" customFormat="1" x14ac:dyDescent="0.25">
      <c r="Z81" s="53"/>
    </row>
    <row r="82" spans="26:26" s="14" customFormat="1" x14ac:dyDescent="0.25">
      <c r="Z82" s="53"/>
    </row>
    <row r="83" spans="26:26" s="14" customFormat="1" x14ac:dyDescent="0.25">
      <c r="Z83" s="53"/>
    </row>
    <row r="84" spans="26:26" s="14" customFormat="1" x14ac:dyDescent="0.25">
      <c r="Z84" s="53"/>
    </row>
    <row r="85" spans="26:26" s="14" customFormat="1" x14ac:dyDescent="0.25">
      <c r="Z85" s="53"/>
    </row>
    <row r="86" spans="26:26" s="14" customFormat="1" x14ac:dyDescent="0.25">
      <c r="Z86" s="53"/>
    </row>
    <row r="87" spans="26:26" s="14" customFormat="1" x14ac:dyDescent="0.25">
      <c r="Z87" s="53"/>
    </row>
    <row r="88" spans="26:26" s="14" customFormat="1" x14ac:dyDescent="0.25">
      <c r="Z88" s="53"/>
    </row>
    <row r="89" spans="26:26" s="14" customFormat="1" x14ac:dyDescent="0.25">
      <c r="Z89" s="53"/>
    </row>
    <row r="90" spans="26:26" s="14" customFormat="1" x14ac:dyDescent="0.25">
      <c r="Z90" s="53"/>
    </row>
    <row r="91" spans="26:26" s="14" customFormat="1" x14ac:dyDescent="0.25">
      <c r="Z91" s="53"/>
    </row>
    <row r="92" spans="26:26" s="14" customFormat="1" x14ac:dyDescent="0.25">
      <c r="Z92" s="53"/>
    </row>
    <row r="93" spans="26:26" s="14" customFormat="1" x14ac:dyDescent="0.25">
      <c r="Z93" s="53"/>
    </row>
    <row r="94" spans="26:26" s="14" customFormat="1" x14ac:dyDescent="0.25">
      <c r="Z94" s="53"/>
    </row>
    <row r="95" spans="26:26" s="14" customFormat="1" x14ac:dyDescent="0.25">
      <c r="Z95" s="53"/>
    </row>
    <row r="96" spans="26:26" s="14" customFormat="1" x14ac:dyDescent="0.25">
      <c r="Z96" s="53"/>
    </row>
    <row r="97" spans="26:26" s="14" customFormat="1" x14ac:dyDescent="0.25">
      <c r="Z97" s="53"/>
    </row>
    <row r="98" spans="26:26" s="14" customFormat="1" x14ac:dyDescent="0.25">
      <c r="Z98" s="53"/>
    </row>
    <row r="99" spans="26:26" s="14" customFormat="1" x14ac:dyDescent="0.25">
      <c r="Z99" s="53"/>
    </row>
    <row r="100" spans="26:26" s="14" customFormat="1" x14ac:dyDescent="0.25">
      <c r="Z100" s="53"/>
    </row>
    <row r="101" spans="26:26" s="14" customFormat="1" x14ac:dyDescent="0.25">
      <c r="Z101" s="53"/>
    </row>
    <row r="102" spans="26:26" s="14" customFormat="1" x14ac:dyDescent="0.25">
      <c r="Z102" s="53"/>
    </row>
    <row r="103" spans="26:26" s="14" customFormat="1" x14ac:dyDescent="0.25">
      <c r="Z103" s="53"/>
    </row>
    <row r="104" spans="26:26" s="14" customFormat="1" x14ac:dyDescent="0.25">
      <c r="Z104" s="53"/>
    </row>
    <row r="105" spans="26:26" s="14" customFormat="1" x14ac:dyDescent="0.25">
      <c r="Z105" s="53"/>
    </row>
    <row r="106" spans="26:26" s="14" customFormat="1" x14ac:dyDescent="0.25">
      <c r="Z106" s="53"/>
    </row>
    <row r="107" spans="26:26" s="14" customFormat="1" x14ac:dyDescent="0.25">
      <c r="Z107" s="53"/>
    </row>
    <row r="108" spans="26:26" s="14" customFormat="1" x14ac:dyDescent="0.25">
      <c r="Z108" s="53"/>
    </row>
    <row r="109" spans="26:26" s="14" customFormat="1" x14ac:dyDescent="0.25">
      <c r="Z109" s="53"/>
    </row>
    <row r="110" spans="26:26" s="14" customFormat="1" x14ac:dyDescent="0.25">
      <c r="Z110" s="53"/>
    </row>
    <row r="111" spans="26:26" s="14" customFormat="1" x14ac:dyDescent="0.25">
      <c r="Z111" s="53"/>
    </row>
    <row r="112" spans="26:26" s="14" customFormat="1" x14ac:dyDescent="0.25">
      <c r="Z112" s="53"/>
    </row>
    <row r="113" spans="26:26" s="14" customFormat="1" x14ac:dyDescent="0.25">
      <c r="Z113" s="53"/>
    </row>
    <row r="114" spans="26:26" s="14" customFormat="1" x14ac:dyDescent="0.25">
      <c r="Z114" s="53"/>
    </row>
    <row r="115" spans="26:26" s="14" customFormat="1" x14ac:dyDescent="0.25">
      <c r="Z115" s="53"/>
    </row>
    <row r="116" spans="26:26" s="14" customFormat="1" x14ac:dyDescent="0.25">
      <c r="Z116" s="53"/>
    </row>
    <row r="117" spans="26:26" s="14" customFormat="1" x14ac:dyDescent="0.25">
      <c r="Z117" s="53"/>
    </row>
    <row r="118" spans="26:26" s="14" customFormat="1" x14ac:dyDescent="0.25">
      <c r="Z118" s="53"/>
    </row>
    <row r="119" spans="26:26" s="14" customFormat="1" x14ac:dyDescent="0.25">
      <c r="Z119" s="53"/>
    </row>
    <row r="120" spans="26:26" s="14" customFormat="1" x14ac:dyDescent="0.25">
      <c r="Z120" s="53"/>
    </row>
    <row r="121" spans="26:26" s="14" customFormat="1" x14ac:dyDescent="0.25">
      <c r="Z121" s="53"/>
    </row>
    <row r="122" spans="26:26" s="14" customFormat="1" x14ac:dyDescent="0.25">
      <c r="Z122" s="53"/>
    </row>
    <row r="123" spans="26:26" s="14" customFormat="1" x14ac:dyDescent="0.25">
      <c r="Z123" s="53"/>
    </row>
    <row r="124" spans="26:26" s="14" customFormat="1" x14ac:dyDescent="0.25">
      <c r="Z124" s="53"/>
    </row>
    <row r="125" spans="26:26" s="14" customFormat="1" x14ac:dyDescent="0.25">
      <c r="Z125" s="53"/>
    </row>
    <row r="126" spans="26:26" s="14" customFormat="1" x14ac:dyDescent="0.25">
      <c r="Z126" s="53"/>
    </row>
    <row r="127" spans="26:26" s="14" customFormat="1" x14ac:dyDescent="0.25">
      <c r="Z127" s="53"/>
    </row>
    <row r="128" spans="26:26" s="14" customFormat="1" x14ac:dyDescent="0.25">
      <c r="Z128" s="53"/>
    </row>
    <row r="129" spans="26:26" s="14" customFormat="1" x14ac:dyDescent="0.25">
      <c r="Z129" s="53"/>
    </row>
    <row r="130" spans="26:26" s="14" customFormat="1" x14ac:dyDescent="0.25">
      <c r="Z130" s="53"/>
    </row>
    <row r="131" spans="26:26" s="14" customFormat="1" x14ac:dyDescent="0.25">
      <c r="Z131" s="53"/>
    </row>
    <row r="132" spans="26:26" s="14" customFormat="1" x14ac:dyDescent="0.25">
      <c r="Z132" s="53"/>
    </row>
    <row r="133" spans="26:26" s="14" customFormat="1" x14ac:dyDescent="0.25">
      <c r="Z133" s="53"/>
    </row>
    <row r="134" spans="26:26" s="14" customFormat="1" x14ac:dyDescent="0.25">
      <c r="Z134" s="53"/>
    </row>
    <row r="135" spans="26:26" s="14" customFormat="1" x14ac:dyDescent="0.25">
      <c r="Z135" s="53"/>
    </row>
    <row r="136" spans="26:26" s="14" customFormat="1" x14ac:dyDescent="0.25">
      <c r="Z136" s="53"/>
    </row>
    <row r="137" spans="26:26" s="14" customFormat="1" x14ac:dyDescent="0.25">
      <c r="Z137" s="53"/>
    </row>
    <row r="138" spans="26:26" s="14" customFormat="1" x14ac:dyDescent="0.25">
      <c r="Z138" s="53"/>
    </row>
    <row r="139" spans="26:26" s="14" customFormat="1" x14ac:dyDescent="0.25">
      <c r="Z139" s="53"/>
    </row>
    <row r="140" spans="26:26" s="14" customFormat="1" x14ac:dyDescent="0.25">
      <c r="Z140" s="53"/>
    </row>
    <row r="141" spans="26:26" s="14" customFormat="1" x14ac:dyDescent="0.25">
      <c r="Z141" s="53"/>
    </row>
    <row r="142" spans="26:26" s="14" customFormat="1" x14ac:dyDescent="0.25">
      <c r="Z142" s="53"/>
    </row>
    <row r="143" spans="26:26" s="14" customFormat="1" x14ac:dyDescent="0.25">
      <c r="Z143" s="53"/>
    </row>
    <row r="144" spans="26:26" s="14" customFormat="1" x14ac:dyDescent="0.25">
      <c r="Z144" s="53"/>
    </row>
    <row r="145" spans="26:26" s="14" customFormat="1" x14ac:dyDescent="0.25">
      <c r="Z145" s="53"/>
    </row>
    <row r="146" spans="26:26" s="14" customFormat="1" x14ac:dyDescent="0.25">
      <c r="Z146" s="53"/>
    </row>
    <row r="147" spans="26:26" s="14" customFormat="1" x14ac:dyDescent="0.25">
      <c r="Z147" s="53"/>
    </row>
    <row r="148" spans="26:26" s="14" customFormat="1" x14ac:dyDescent="0.25">
      <c r="Z148" s="53"/>
    </row>
    <row r="149" spans="26:26" s="14" customFormat="1" x14ac:dyDescent="0.25">
      <c r="Z149" s="53"/>
    </row>
    <row r="150" spans="26:26" s="14" customFormat="1" x14ac:dyDescent="0.25">
      <c r="Z150" s="53"/>
    </row>
    <row r="151" spans="26:26" s="14" customFormat="1" x14ac:dyDescent="0.25">
      <c r="Z151" s="53"/>
    </row>
    <row r="152" spans="26:26" s="14" customFormat="1" x14ac:dyDescent="0.25">
      <c r="Z152" s="53"/>
    </row>
    <row r="153" spans="26:26" s="14" customFormat="1" x14ac:dyDescent="0.25">
      <c r="Z153" s="53"/>
    </row>
    <row r="154" spans="26:26" s="14" customFormat="1" x14ac:dyDescent="0.25">
      <c r="Z154" s="53"/>
    </row>
    <row r="155" spans="26:26" s="14" customFormat="1" x14ac:dyDescent="0.25">
      <c r="Z155" s="53"/>
    </row>
    <row r="156" spans="26:26" s="14" customFormat="1" x14ac:dyDescent="0.25">
      <c r="Z156" s="53"/>
    </row>
    <row r="157" spans="26:26" s="14" customFormat="1" x14ac:dyDescent="0.25">
      <c r="Z157" s="53"/>
    </row>
    <row r="158" spans="26:26" s="14" customFormat="1" x14ac:dyDescent="0.25">
      <c r="Z158" s="53"/>
    </row>
    <row r="159" spans="26:26" s="14" customFormat="1" x14ac:dyDescent="0.25">
      <c r="Z159" s="53"/>
    </row>
    <row r="160" spans="26:26" s="14" customFormat="1" x14ac:dyDescent="0.25">
      <c r="Z160" s="53"/>
    </row>
    <row r="161" spans="26:26" s="14" customFormat="1" x14ac:dyDescent="0.25">
      <c r="Z161" s="53"/>
    </row>
    <row r="162" spans="26:26" s="14" customFormat="1" x14ac:dyDescent="0.25">
      <c r="Z162" s="53"/>
    </row>
    <row r="163" spans="26:26" s="14" customFormat="1" x14ac:dyDescent="0.25">
      <c r="Z163" s="53"/>
    </row>
    <row r="164" spans="26:26" s="14" customFormat="1" x14ac:dyDescent="0.25">
      <c r="Z164" s="53"/>
    </row>
    <row r="165" spans="26:26" s="14" customFormat="1" x14ac:dyDescent="0.25">
      <c r="Z165" s="53"/>
    </row>
    <row r="166" spans="26:26" s="14" customFormat="1" x14ac:dyDescent="0.25">
      <c r="Z166" s="53"/>
    </row>
    <row r="167" spans="26:26" s="14" customFormat="1" x14ac:dyDescent="0.25">
      <c r="Z167" s="53"/>
    </row>
    <row r="168" spans="26:26" s="14" customFormat="1" x14ac:dyDescent="0.25">
      <c r="Z168" s="53"/>
    </row>
    <row r="169" spans="26:26" s="14" customFormat="1" x14ac:dyDescent="0.25">
      <c r="Z169" s="53"/>
    </row>
    <row r="170" spans="26:26" s="14" customFormat="1" x14ac:dyDescent="0.25">
      <c r="Z170" s="53"/>
    </row>
    <row r="171" spans="26:26" s="14" customFormat="1" x14ac:dyDescent="0.25">
      <c r="Z171" s="53"/>
    </row>
    <row r="172" spans="26:26" s="14" customFormat="1" x14ac:dyDescent="0.25">
      <c r="Z172" s="53"/>
    </row>
    <row r="173" spans="26:26" s="14" customFormat="1" x14ac:dyDescent="0.25">
      <c r="Z173" s="53"/>
    </row>
    <row r="174" spans="26:26" s="14" customFormat="1" x14ac:dyDescent="0.25">
      <c r="Z174" s="53"/>
    </row>
    <row r="175" spans="26:26" s="14" customFormat="1" x14ac:dyDescent="0.25">
      <c r="Z175" s="53"/>
    </row>
    <row r="176" spans="26:26" s="14" customFormat="1" x14ac:dyDescent="0.25">
      <c r="Z176" s="53"/>
    </row>
    <row r="177" spans="26:26" s="14" customFormat="1" x14ac:dyDescent="0.25">
      <c r="Z177" s="53"/>
    </row>
    <row r="178" spans="26:26" s="14" customFormat="1" x14ac:dyDescent="0.25">
      <c r="Z178" s="53"/>
    </row>
    <row r="179" spans="26:26" s="14" customFormat="1" x14ac:dyDescent="0.25">
      <c r="Z179" s="53"/>
    </row>
    <row r="180" spans="26:26" s="14" customFormat="1" x14ac:dyDescent="0.25">
      <c r="Z180" s="53"/>
    </row>
    <row r="181" spans="26:26" s="14" customFormat="1" x14ac:dyDescent="0.25">
      <c r="Z181" s="53"/>
    </row>
    <row r="182" spans="26:26" s="14" customFormat="1" x14ac:dyDescent="0.25">
      <c r="Z182" s="53"/>
    </row>
    <row r="183" spans="26:26" s="14" customFormat="1" x14ac:dyDescent="0.25">
      <c r="Z183" s="53"/>
    </row>
    <row r="184" spans="26:26" s="14" customFormat="1" x14ac:dyDescent="0.25">
      <c r="Z184" s="53"/>
    </row>
    <row r="185" spans="26:26" s="14" customFormat="1" x14ac:dyDescent="0.25">
      <c r="Z185" s="53"/>
    </row>
    <row r="186" spans="26:26" s="14" customFormat="1" x14ac:dyDescent="0.25">
      <c r="Z186" s="53"/>
    </row>
    <row r="187" spans="26:26" s="14" customFormat="1" x14ac:dyDescent="0.25">
      <c r="Z187" s="53"/>
    </row>
    <row r="188" spans="26:26" s="14" customFormat="1" x14ac:dyDescent="0.25">
      <c r="Z188" s="53"/>
    </row>
    <row r="189" spans="26:26" s="14" customFormat="1" x14ac:dyDescent="0.25">
      <c r="Z189" s="53"/>
    </row>
    <row r="190" spans="26:26" s="14" customFormat="1" x14ac:dyDescent="0.25">
      <c r="Z190" s="53"/>
    </row>
    <row r="191" spans="26:26" s="14" customFormat="1" x14ac:dyDescent="0.25">
      <c r="Z191" s="53"/>
    </row>
    <row r="192" spans="26:26" s="14" customFormat="1" x14ac:dyDescent="0.25">
      <c r="Z192" s="53"/>
    </row>
    <row r="193" spans="26:26" s="14" customFormat="1" x14ac:dyDescent="0.25">
      <c r="Z193" s="53"/>
    </row>
    <row r="194" spans="26:26" s="14" customFormat="1" x14ac:dyDescent="0.25">
      <c r="Z194" s="53"/>
    </row>
    <row r="195" spans="26:26" s="14" customFormat="1" x14ac:dyDescent="0.25">
      <c r="Z195" s="53"/>
    </row>
    <row r="196" spans="26:26" s="14" customFormat="1" x14ac:dyDescent="0.25">
      <c r="Z196" s="53"/>
    </row>
    <row r="197" spans="26:26" s="14" customFormat="1" x14ac:dyDescent="0.25">
      <c r="Z197" s="53"/>
    </row>
    <row r="198" spans="26:26" s="14" customFormat="1" x14ac:dyDescent="0.25">
      <c r="Z198" s="53"/>
    </row>
    <row r="199" spans="26:26" s="14" customFormat="1" x14ac:dyDescent="0.25">
      <c r="Z199" s="53"/>
    </row>
    <row r="200" spans="26:26" s="14" customFormat="1" x14ac:dyDescent="0.25">
      <c r="Z200" s="53"/>
    </row>
    <row r="201" spans="26:26" s="14" customFormat="1" x14ac:dyDescent="0.25">
      <c r="Z201" s="53"/>
    </row>
    <row r="202" spans="26:26" s="14" customFormat="1" x14ac:dyDescent="0.25">
      <c r="Z202" s="53"/>
    </row>
    <row r="203" spans="26:26" s="14" customFormat="1" x14ac:dyDescent="0.25">
      <c r="Z203" s="53"/>
    </row>
    <row r="204" spans="26:26" s="14" customFormat="1" x14ac:dyDescent="0.25">
      <c r="Z204" s="53"/>
    </row>
    <row r="205" spans="26:26" s="14" customFormat="1" x14ac:dyDescent="0.25">
      <c r="Z205" s="53"/>
    </row>
    <row r="206" spans="26:26" s="14" customFormat="1" x14ac:dyDescent="0.25">
      <c r="Z206" s="53"/>
    </row>
    <row r="207" spans="26:26" s="14" customFormat="1" x14ac:dyDescent="0.25">
      <c r="Z207" s="53"/>
    </row>
    <row r="208" spans="26:26" s="14" customFormat="1" x14ac:dyDescent="0.25">
      <c r="Z208" s="53"/>
    </row>
    <row r="209" spans="26:26" s="14" customFormat="1" x14ac:dyDescent="0.25">
      <c r="Z209" s="53"/>
    </row>
    <row r="210" spans="26:26" s="14" customFormat="1" x14ac:dyDescent="0.25">
      <c r="Z210" s="53"/>
    </row>
    <row r="211" spans="26:26" s="14" customFormat="1" x14ac:dyDescent="0.25">
      <c r="Z211" s="53"/>
    </row>
    <row r="212" spans="26:26" s="14" customFormat="1" x14ac:dyDescent="0.25">
      <c r="Z212" s="53"/>
    </row>
    <row r="213" spans="26:26" s="14" customFormat="1" x14ac:dyDescent="0.25">
      <c r="Z213" s="53"/>
    </row>
    <row r="214" spans="26:26" s="14" customFormat="1" x14ac:dyDescent="0.25">
      <c r="Z214" s="53"/>
    </row>
    <row r="215" spans="26:26" s="14" customFormat="1" x14ac:dyDescent="0.25">
      <c r="Z215" s="53"/>
    </row>
    <row r="216" spans="26:26" s="14" customFormat="1" x14ac:dyDescent="0.25">
      <c r="Z216" s="53"/>
    </row>
    <row r="217" spans="26:26" s="14" customFormat="1" x14ac:dyDescent="0.25">
      <c r="Z217" s="53"/>
    </row>
    <row r="218" spans="26:26" s="14" customFormat="1" x14ac:dyDescent="0.25">
      <c r="Z218" s="53"/>
    </row>
    <row r="219" spans="26:26" s="14" customFormat="1" x14ac:dyDescent="0.25">
      <c r="Z219" s="53"/>
    </row>
    <row r="220" spans="26:26" s="14" customFormat="1" x14ac:dyDescent="0.25">
      <c r="Z220" s="53"/>
    </row>
    <row r="221" spans="26:26" s="14" customFormat="1" x14ac:dyDescent="0.25">
      <c r="Z221" s="53"/>
    </row>
    <row r="222" spans="26:26" s="14" customFormat="1" x14ac:dyDescent="0.25">
      <c r="Z222" s="53"/>
    </row>
    <row r="223" spans="26:26" s="14" customFormat="1" x14ac:dyDescent="0.25">
      <c r="Z223" s="53"/>
    </row>
    <row r="224" spans="26:26" s="14" customFormat="1" x14ac:dyDescent="0.25">
      <c r="Z224" s="53"/>
    </row>
    <row r="225" spans="26:26" s="14" customFormat="1" x14ac:dyDescent="0.25">
      <c r="Z225" s="53"/>
    </row>
    <row r="226" spans="26:26" s="14" customFormat="1" x14ac:dyDescent="0.25">
      <c r="Z226" s="53"/>
    </row>
    <row r="227" spans="26:26" s="14" customFormat="1" x14ac:dyDescent="0.25">
      <c r="Z227" s="53"/>
    </row>
    <row r="228" spans="26:26" s="14" customFormat="1" x14ac:dyDescent="0.25">
      <c r="Z228" s="53"/>
    </row>
    <row r="229" spans="26:26" s="14" customFormat="1" x14ac:dyDescent="0.25">
      <c r="Z229" s="53"/>
    </row>
    <row r="230" spans="26:26" s="14" customFormat="1" x14ac:dyDescent="0.25">
      <c r="Z230" s="53"/>
    </row>
    <row r="231" spans="26:26" s="14" customFormat="1" x14ac:dyDescent="0.25">
      <c r="Z231" s="52"/>
    </row>
    <row r="232" spans="26:26" s="14" customFormat="1" x14ac:dyDescent="0.25">
      <c r="Z232" s="52"/>
    </row>
    <row r="233" spans="26:26" s="14" customFormat="1" x14ac:dyDescent="0.25">
      <c r="Z233" s="52"/>
    </row>
    <row r="234" spans="26:26" s="14" customFormat="1" x14ac:dyDescent="0.25">
      <c r="Z234" s="52"/>
    </row>
    <row r="235" spans="26:26" s="14" customFormat="1" x14ac:dyDescent="0.25">
      <c r="Z235" s="52"/>
    </row>
    <row r="236" spans="26:26" s="14" customFormat="1" x14ac:dyDescent="0.25">
      <c r="Z236" s="52"/>
    </row>
    <row r="237" spans="26:26" s="14" customFormat="1" x14ac:dyDescent="0.25">
      <c r="Z237" s="52"/>
    </row>
    <row r="238" spans="26:26" s="14" customFormat="1" x14ac:dyDescent="0.25">
      <c r="Z238" s="52"/>
    </row>
    <row r="239" spans="26:26" s="14" customFormat="1" x14ac:dyDescent="0.25">
      <c r="Z239" s="52"/>
    </row>
    <row r="240" spans="26:26" s="14" customFormat="1" x14ac:dyDescent="0.25">
      <c r="Z240" s="52"/>
    </row>
    <row r="241" spans="26:26" s="14" customFormat="1" x14ac:dyDescent="0.25">
      <c r="Z241" s="52"/>
    </row>
    <row r="242" spans="26:26" s="14" customFormat="1" x14ac:dyDescent="0.25">
      <c r="Z242" s="52"/>
    </row>
    <row r="243" spans="26:26" s="14" customFormat="1" x14ac:dyDescent="0.25">
      <c r="Z243" s="52"/>
    </row>
    <row r="244" spans="26:26" s="14" customFormat="1" x14ac:dyDescent="0.25">
      <c r="Z244" s="52"/>
    </row>
    <row r="245" spans="26:26" s="14" customFormat="1" x14ac:dyDescent="0.25">
      <c r="Z245" s="52"/>
    </row>
    <row r="246" spans="26:26" s="14" customFormat="1" x14ac:dyDescent="0.25">
      <c r="Z246" s="52"/>
    </row>
    <row r="247" spans="26:26" s="14" customFormat="1" x14ac:dyDescent="0.25">
      <c r="Z247" s="52"/>
    </row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59999389629810485"/>
  </sheetPr>
  <dimension ref="A1:AA254"/>
  <sheetViews>
    <sheetView showGridLines="0" zoomScaleNormal="100" workbookViewId="0"/>
  </sheetViews>
  <sheetFormatPr defaultRowHeight="12.75" x14ac:dyDescent="0.25"/>
  <cols>
    <col min="1" max="1" width="0.85546875" style="49" customWidth="1"/>
    <col min="2" max="2" width="20.7109375" style="49" customWidth="1"/>
    <col min="3" max="11" width="10.7109375" style="49" customWidth="1"/>
    <col min="12" max="16384" width="9.140625" style="49"/>
  </cols>
  <sheetData>
    <row r="1" spans="1:27" s="4" customFormat="1" ht="15.75" customHeight="1" x14ac:dyDescent="0.2">
      <c r="A1" s="1" t="s">
        <v>190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spans="1:27" s="14" customFormat="1" ht="25.5" x14ac:dyDescent="0.25">
      <c r="A2" s="5"/>
      <c r="B2" s="6"/>
      <c r="C2" s="7" t="s">
        <v>0</v>
      </c>
      <c r="D2" s="8"/>
      <c r="E2" s="8"/>
      <c r="F2" s="9" t="s">
        <v>1</v>
      </c>
      <c r="G2" s="10" t="s">
        <v>2</v>
      </c>
      <c r="H2" s="11" t="s">
        <v>3</v>
      </c>
      <c r="I2" s="12" t="s">
        <v>4</v>
      </c>
      <c r="J2" s="13"/>
      <c r="K2" s="13"/>
    </row>
    <row r="3" spans="1:27" s="14" customFormat="1" x14ac:dyDescent="0.25">
      <c r="A3" s="15"/>
      <c r="B3" s="16" t="s">
        <v>5</v>
      </c>
      <c r="C3" s="17" t="s">
        <v>128</v>
      </c>
      <c r="D3" s="17" t="s">
        <v>127</v>
      </c>
      <c r="E3" s="17" t="s">
        <v>126</v>
      </c>
      <c r="F3" s="173" t="s">
        <v>125</v>
      </c>
      <c r="G3" s="174"/>
      <c r="H3" s="175"/>
      <c r="I3" s="17" t="s">
        <v>124</v>
      </c>
      <c r="J3" s="17" t="s">
        <v>123</v>
      </c>
      <c r="K3" s="17" t="s">
        <v>122</v>
      </c>
    </row>
    <row r="4" spans="1:27" s="23" customFormat="1" ht="12.75" customHeight="1" x14ac:dyDescent="0.25">
      <c r="A4" s="18"/>
      <c r="B4" s="19" t="s">
        <v>6</v>
      </c>
      <c r="C4" s="20">
        <f>SUM(C5:C7)</f>
        <v>0</v>
      </c>
      <c r="D4" s="20">
        <f t="shared" ref="D4:K4" si="0">SUM(D5:D7)</f>
        <v>0</v>
      </c>
      <c r="E4" s="20">
        <f t="shared" si="0"/>
        <v>0</v>
      </c>
      <c r="F4" s="21">
        <f t="shared" si="0"/>
        <v>0</v>
      </c>
      <c r="G4" s="20">
        <f t="shared" si="0"/>
        <v>4000</v>
      </c>
      <c r="H4" s="22">
        <f t="shared" si="0"/>
        <v>4000</v>
      </c>
      <c r="I4" s="20">
        <f t="shared" si="0"/>
        <v>0</v>
      </c>
      <c r="J4" s="20">
        <f t="shared" si="0"/>
        <v>0</v>
      </c>
      <c r="K4" s="20">
        <f t="shared" si="0"/>
        <v>0</v>
      </c>
      <c r="AA4" s="24" t="s">
        <v>7</v>
      </c>
    </row>
    <row r="5" spans="1:27" s="14" customFormat="1" ht="12.75" customHeight="1" x14ac:dyDescent="0.25">
      <c r="A5" s="25"/>
      <c r="B5" s="26" t="s">
        <v>8</v>
      </c>
      <c r="C5" s="27">
        <v>0</v>
      </c>
      <c r="D5" s="28">
        <v>0</v>
      </c>
      <c r="E5" s="28">
        <v>0</v>
      </c>
      <c r="F5" s="27">
        <v>0</v>
      </c>
      <c r="G5" s="28">
        <v>0</v>
      </c>
      <c r="H5" s="29">
        <v>0</v>
      </c>
      <c r="I5" s="28">
        <v>0</v>
      </c>
      <c r="J5" s="28">
        <v>0</v>
      </c>
      <c r="K5" s="29">
        <v>0</v>
      </c>
      <c r="AA5" s="30">
        <v>5</v>
      </c>
    </row>
    <row r="6" spans="1:27" s="14" customFormat="1" ht="12.75" customHeight="1" x14ac:dyDescent="0.25">
      <c r="A6" s="31"/>
      <c r="B6" s="26" t="s">
        <v>9</v>
      </c>
      <c r="C6" s="32">
        <v>0</v>
      </c>
      <c r="D6" s="33">
        <v>0</v>
      </c>
      <c r="E6" s="33">
        <v>0</v>
      </c>
      <c r="F6" s="32">
        <v>0</v>
      </c>
      <c r="G6" s="33">
        <v>4000</v>
      </c>
      <c r="H6" s="34">
        <v>4000</v>
      </c>
      <c r="I6" s="33">
        <v>0</v>
      </c>
      <c r="J6" s="33">
        <v>0</v>
      </c>
      <c r="K6" s="34">
        <v>0</v>
      </c>
      <c r="AA6" s="24" t="s">
        <v>10</v>
      </c>
    </row>
    <row r="7" spans="1:27" s="14" customFormat="1" ht="12.75" customHeight="1" x14ac:dyDescent="0.25">
      <c r="A7" s="25"/>
      <c r="B7" s="26" t="s">
        <v>11</v>
      </c>
      <c r="C7" s="35">
        <v>0</v>
      </c>
      <c r="D7" s="36">
        <v>0</v>
      </c>
      <c r="E7" s="36">
        <v>0</v>
      </c>
      <c r="F7" s="35">
        <v>0</v>
      </c>
      <c r="G7" s="36">
        <v>0</v>
      </c>
      <c r="H7" s="37">
        <v>0</v>
      </c>
      <c r="I7" s="36">
        <v>0</v>
      </c>
      <c r="J7" s="36">
        <v>0</v>
      </c>
      <c r="K7" s="37">
        <v>0</v>
      </c>
      <c r="AA7" s="30">
        <v>2</v>
      </c>
    </row>
    <row r="8" spans="1:27" s="23" customFormat="1" ht="12.75" customHeight="1" x14ac:dyDescent="0.25">
      <c r="A8" s="38"/>
      <c r="B8" s="39" t="s">
        <v>12</v>
      </c>
      <c r="C8" s="20">
        <f>SUM(C9:C15)</f>
        <v>353036</v>
      </c>
      <c r="D8" s="20">
        <f t="shared" ref="D8:K8" si="1">SUM(D9:D15)</f>
        <v>409004</v>
      </c>
      <c r="E8" s="20">
        <f t="shared" si="1"/>
        <v>421446</v>
      </c>
      <c r="F8" s="21">
        <f t="shared" si="1"/>
        <v>490304</v>
      </c>
      <c r="G8" s="20">
        <f t="shared" si="1"/>
        <v>456304</v>
      </c>
      <c r="H8" s="22">
        <f t="shared" si="1"/>
        <v>456304</v>
      </c>
      <c r="I8" s="20">
        <f t="shared" si="1"/>
        <v>514329</v>
      </c>
      <c r="J8" s="20">
        <f t="shared" si="1"/>
        <v>537988</v>
      </c>
      <c r="K8" s="20">
        <f t="shared" si="1"/>
        <v>566502</v>
      </c>
      <c r="AA8" s="24" t="s">
        <v>13</v>
      </c>
    </row>
    <row r="9" spans="1:27" s="14" customFormat="1" ht="12.75" customHeight="1" x14ac:dyDescent="0.25">
      <c r="A9" s="25"/>
      <c r="B9" s="26" t="s">
        <v>14</v>
      </c>
      <c r="C9" s="27">
        <v>0</v>
      </c>
      <c r="D9" s="28">
        <v>0</v>
      </c>
      <c r="E9" s="28">
        <v>0</v>
      </c>
      <c r="F9" s="27">
        <v>0</v>
      </c>
      <c r="G9" s="28">
        <v>0</v>
      </c>
      <c r="H9" s="29">
        <v>0</v>
      </c>
      <c r="I9" s="28">
        <v>0</v>
      </c>
      <c r="J9" s="28">
        <v>0</v>
      </c>
      <c r="K9" s="29">
        <v>0</v>
      </c>
      <c r="AA9" s="14" t="s">
        <v>30</v>
      </c>
    </row>
    <row r="10" spans="1:27" s="14" customFormat="1" ht="12.75" customHeight="1" x14ac:dyDescent="0.25">
      <c r="A10" s="25"/>
      <c r="B10" s="26" t="s">
        <v>15</v>
      </c>
      <c r="C10" s="32">
        <v>0</v>
      </c>
      <c r="D10" s="33">
        <v>0</v>
      </c>
      <c r="E10" s="33">
        <v>0</v>
      </c>
      <c r="F10" s="32">
        <v>0</v>
      </c>
      <c r="G10" s="33">
        <v>0</v>
      </c>
      <c r="H10" s="34">
        <v>0</v>
      </c>
      <c r="I10" s="33">
        <v>0</v>
      </c>
      <c r="J10" s="33">
        <v>0</v>
      </c>
      <c r="K10" s="34">
        <v>0</v>
      </c>
    </row>
    <row r="11" spans="1:27" s="14" customFormat="1" ht="12.75" customHeight="1" x14ac:dyDescent="0.25">
      <c r="A11" s="25"/>
      <c r="B11" s="26" t="s">
        <v>16</v>
      </c>
      <c r="C11" s="32">
        <v>0</v>
      </c>
      <c r="D11" s="33">
        <v>0</v>
      </c>
      <c r="E11" s="33">
        <v>0</v>
      </c>
      <c r="F11" s="32">
        <v>0</v>
      </c>
      <c r="G11" s="33">
        <v>0</v>
      </c>
      <c r="H11" s="34">
        <v>0</v>
      </c>
      <c r="I11" s="33">
        <v>0</v>
      </c>
      <c r="J11" s="33">
        <v>0</v>
      </c>
      <c r="K11" s="34">
        <v>0</v>
      </c>
    </row>
    <row r="12" spans="1:27" s="14" customFormat="1" ht="12.75" customHeight="1" x14ac:dyDescent="0.25">
      <c r="A12" s="31"/>
      <c r="B12" s="26" t="s">
        <v>17</v>
      </c>
      <c r="C12" s="32">
        <v>0</v>
      </c>
      <c r="D12" s="33">
        <v>0</v>
      </c>
      <c r="E12" s="33">
        <v>0</v>
      </c>
      <c r="F12" s="32">
        <v>0</v>
      </c>
      <c r="G12" s="33">
        <v>0</v>
      </c>
      <c r="H12" s="34">
        <v>0</v>
      </c>
      <c r="I12" s="33">
        <v>0</v>
      </c>
      <c r="J12" s="33">
        <v>0</v>
      </c>
      <c r="K12" s="34">
        <v>0</v>
      </c>
    </row>
    <row r="13" spans="1:27" s="14" customFormat="1" ht="12.75" customHeight="1" x14ac:dyDescent="0.25">
      <c r="A13" s="25"/>
      <c r="B13" s="26" t="s">
        <v>18</v>
      </c>
      <c r="C13" s="32">
        <v>0</v>
      </c>
      <c r="D13" s="33">
        <v>0</v>
      </c>
      <c r="E13" s="33">
        <v>0</v>
      </c>
      <c r="F13" s="32">
        <v>0</v>
      </c>
      <c r="G13" s="33">
        <v>0</v>
      </c>
      <c r="H13" s="34">
        <v>0</v>
      </c>
      <c r="I13" s="33">
        <v>0</v>
      </c>
      <c r="J13" s="33">
        <v>0</v>
      </c>
      <c r="K13" s="34">
        <v>0</v>
      </c>
    </row>
    <row r="14" spans="1:27" s="14" customFormat="1" ht="12.75" customHeight="1" x14ac:dyDescent="0.25">
      <c r="A14" s="25"/>
      <c r="B14" s="26" t="s">
        <v>19</v>
      </c>
      <c r="C14" s="32">
        <v>353036</v>
      </c>
      <c r="D14" s="33">
        <v>409004</v>
      </c>
      <c r="E14" s="33">
        <v>421446</v>
      </c>
      <c r="F14" s="32">
        <v>490304</v>
      </c>
      <c r="G14" s="33">
        <v>456304</v>
      </c>
      <c r="H14" s="34">
        <v>456304</v>
      </c>
      <c r="I14" s="33">
        <v>514329</v>
      </c>
      <c r="J14" s="33">
        <v>537988</v>
      </c>
      <c r="K14" s="34">
        <v>566502</v>
      </c>
    </row>
    <row r="15" spans="1:27" s="14" customFormat="1" ht="12.75" customHeight="1" x14ac:dyDescent="0.25">
      <c r="A15" s="25"/>
      <c r="B15" s="26" t="s">
        <v>20</v>
      </c>
      <c r="C15" s="35">
        <v>0</v>
      </c>
      <c r="D15" s="36">
        <v>0</v>
      </c>
      <c r="E15" s="36">
        <v>0</v>
      </c>
      <c r="F15" s="35">
        <v>0</v>
      </c>
      <c r="G15" s="36">
        <v>0</v>
      </c>
      <c r="H15" s="37">
        <v>0</v>
      </c>
      <c r="I15" s="36">
        <v>0</v>
      </c>
      <c r="J15" s="36">
        <v>0</v>
      </c>
      <c r="K15" s="37">
        <v>0</v>
      </c>
    </row>
    <row r="16" spans="1:27" s="23" customFormat="1" ht="12.75" customHeight="1" x14ac:dyDescent="0.25">
      <c r="A16" s="38"/>
      <c r="B16" s="39" t="s">
        <v>21</v>
      </c>
      <c r="C16" s="20">
        <f>SUM(C17:C23)</f>
        <v>0</v>
      </c>
      <c r="D16" s="20">
        <f t="shared" ref="D16:K16" si="2">SUM(D17:D23)</f>
        <v>0</v>
      </c>
      <c r="E16" s="20">
        <f t="shared" si="2"/>
        <v>0</v>
      </c>
      <c r="F16" s="21">
        <f t="shared" si="2"/>
        <v>0</v>
      </c>
      <c r="G16" s="20">
        <f t="shared" si="2"/>
        <v>0</v>
      </c>
      <c r="H16" s="22">
        <f t="shared" si="2"/>
        <v>0</v>
      </c>
      <c r="I16" s="20">
        <f t="shared" si="2"/>
        <v>0</v>
      </c>
      <c r="J16" s="20">
        <f t="shared" si="2"/>
        <v>0</v>
      </c>
      <c r="K16" s="20">
        <f t="shared" si="2"/>
        <v>0</v>
      </c>
    </row>
    <row r="17" spans="1:11" s="14" customFormat="1" ht="12.75" customHeight="1" x14ac:dyDescent="0.25">
      <c r="A17" s="25"/>
      <c r="B17" s="26" t="s">
        <v>22</v>
      </c>
      <c r="C17" s="27">
        <v>0</v>
      </c>
      <c r="D17" s="28">
        <v>0</v>
      </c>
      <c r="E17" s="28">
        <v>0</v>
      </c>
      <c r="F17" s="27">
        <v>0</v>
      </c>
      <c r="G17" s="28">
        <v>0</v>
      </c>
      <c r="H17" s="29">
        <v>0</v>
      </c>
      <c r="I17" s="28">
        <v>0</v>
      </c>
      <c r="J17" s="28">
        <v>0</v>
      </c>
      <c r="K17" s="29">
        <v>0</v>
      </c>
    </row>
    <row r="18" spans="1:11" s="14" customFormat="1" ht="12.75" customHeight="1" x14ac:dyDescent="0.25">
      <c r="A18" s="25"/>
      <c r="B18" s="26" t="s">
        <v>23</v>
      </c>
      <c r="C18" s="32">
        <v>0</v>
      </c>
      <c r="D18" s="33">
        <v>0</v>
      </c>
      <c r="E18" s="33">
        <v>0</v>
      </c>
      <c r="F18" s="32">
        <v>0</v>
      </c>
      <c r="G18" s="33">
        <v>0</v>
      </c>
      <c r="H18" s="34">
        <v>0</v>
      </c>
      <c r="I18" s="33">
        <v>0</v>
      </c>
      <c r="J18" s="33">
        <v>0</v>
      </c>
      <c r="K18" s="34">
        <v>0</v>
      </c>
    </row>
    <row r="19" spans="1:11" s="14" customFormat="1" ht="12.75" customHeight="1" x14ac:dyDescent="0.25">
      <c r="A19" s="25"/>
      <c r="B19" s="26" t="s">
        <v>24</v>
      </c>
      <c r="C19" s="32">
        <v>0</v>
      </c>
      <c r="D19" s="33">
        <v>0</v>
      </c>
      <c r="E19" s="33">
        <v>0</v>
      </c>
      <c r="F19" s="32">
        <v>0</v>
      </c>
      <c r="G19" s="33">
        <v>0</v>
      </c>
      <c r="H19" s="34">
        <v>0</v>
      </c>
      <c r="I19" s="33">
        <v>0</v>
      </c>
      <c r="J19" s="33">
        <v>0</v>
      </c>
      <c r="K19" s="34">
        <v>0</v>
      </c>
    </row>
    <row r="20" spans="1:11" s="14" customFormat="1" ht="12.75" customHeight="1" x14ac:dyDescent="0.25">
      <c r="A20" s="25"/>
      <c r="B20" s="26" t="s">
        <v>25</v>
      </c>
      <c r="C20" s="32">
        <v>0</v>
      </c>
      <c r="D20" s="33">
        <v>0</v>
      </c>
      <c r="E20" s="33">
        <v>0</v>
      </c>
      <c r="F20" s="32">
        <v>0</v>
      </c>
      <c r="G20" s="33">
        <v>0</v>
      </c>
      <c r="H20" s="34">
        <v>0</v>
      </c>
      <c r="I20" s="33">
        <v>0</v>
      </c>
      <c r="J20" s="33">
        <v>0</v>
      </c>
      <c r="K20" s="34">
        <v>0</v>
      </c>
    </row>
    <row r="21" spans="1:11" s="14" customFormat="1" ht="12.75" customHeight="1" x14ac:dyDescent="0.25">
      <c r="A21" s="25"/>
      <c r="B21" s="26" t="s">
        <v>26</v>
      </c>
      <c r="C21" s="32">
        <v>0</v>
      </c>
      <c r="D21" s="33">
        <v>0</v>
      </c>
      <c r="E21" s="33">
        <v>0</v>
      </c>
      <c r="F21" s="32">
        <v>0</v>
      </c>
      <c r="G21" s="33">
        <v>0</v>
      </c>
      <c r="H21" s="34">
        <v>0</v>
      </c>
      <c r="I21" s="33">
        <v>0</v>
      </c>
      <c r="J21" s="33">
        <v>0</v>
      </c>
      <c r="K21" s="34">
        <v>0</v>
      </c>
    </row>
    <row r="22" spans="1:11" s="14" customFormat="1" ht="12.75" customHeight="1" x14ac:dyDescent="0.25">
      <c r="A22" s="25"/>
      <c r="B22" s="26" t="s">
        <v>27</v>
      </c>
      <c r="C22" s="32">
        <v>0</v>
      </c>
      <c r="D22" s="33">
        <v>0</v>
      </c>
      <c r="E22" s="33">
        <v>0</v>
      </c>
      <c r="F22" s="32">
        <v>0</v>
      </c>
      <c r="G22" s="33">
        <v>0</v>
      </c>
      <c r="H22" s="34">
        <v>0</v>
      </c>
      <c r="I22" s="33">
        <v>0</v>
      </c>
      <c r="J22" s="33">
        <v>0</v>
      </c>
      <c r="K22" s="34">
        <v>0</v>
      </c>
    </row>
    <row r="23" spans="1:11" s="14" customFormat="1" ht="12.75" customHeight="1" x14ac:dyDescent="0.25">
      <c r="A23" s="31"/>
      <c r="B23" s="26" t="s">
        <v>28</v>
      </c>
      <c r="C23" s="35">
        <v>0</v>
      </c>
      <c r="D23" s="36">
        <v>0</v>
      </c>
      <c r="E23" s="36">
        <v>0</v>
      </c>
      <c r="F23" s="35">
        <v>0</v>
      </c>
      <c r="G23" s="36">
        <v>0</v>
      </c>
      <c r="H23" s="37">
        <v>0</v>
      </c>
      <c r="I23" s="36">
        <v>0</v>
      </c>
      <c r="J23" s="36">
        <v>0</v>
      </c>
      <c r="K23" s="37">
        <v>0</v>
      </c>
    </row>
    <row r="24" spans="1:11" s="14" customFormat="1" ht="12.75" customHeight="1" x14ac:dyDescent="0.25">
      <c r="A24" s="25"/>
      <c r="B24" s="39" t="s">
        <v>29</v>
      </c>
      <c r="C24" s="20">
        <v>0</v>
      </c>
      <c r="D24" s="20">
        <v>0</v>
      </c>
      <c r="E24" s="20">
        <v>0</v>
      </c>
      <c r="F24" s="21">
        <v>0</v>
      </c>
      <c r="G24" s="20">
        <v>0</v>
      </c>
      <c r="H24" s="22">
        <v>0</v>
      </c>
      <c r="I24" s="20">
        <v>0</v>
      </c>
      <c r="J24" s="20">
        <v>0</v>
      </c>
      <c r="K24" s="20">
        <v>0</v>
      </c>
    </row>
    <row r="25" spans="1:11" s="14" customFormat="1" ht="5.0999999999999996" customHeight="1" x14ac:dyDescent="0.25">
      <c r="A25" s="25"/>
      <c r="B25" s="40" t="s">
        <v>30</v>
      </c>
      <c r="C25" s="41"/>
      <c r="D25" s="41"/>
      <c r="E25" s="41"/>
      <c r="F25" s="42"/>
      <c r="G25" s="41"/>
      <c r="H25" s="43"/>
      <c r="I25" s="41"/>
      <c r="J25" s="41"/>
      <c r="K25" s="41"/>
    </row>
    <row r="26" spans="1:11" s="14" customFormat="1" ht="12.75" customHeight="1" x14ac:dyDescent="0.25">
      <c r="A26" s="44"/>
      <c r="B26" s="45" t="s">
        <v>31</v>
      </c>
      <c r="C26" s="46">
        <f>+C4+C8+C16+C24</f>
        <v>353036</v>
      </c>
      <c r="D26" s="46">
        <f t="shared" ref="D26:K26" si="3">+D4+D8+D16+D24</f>
        <v>409004</v>
      </c>
      <c r="E26" s="46">
        <f t="shared" si="3"/>
        <v>421446</v>
      </c>
      <c r="F26" s="47">
        <f t="shared" si="3"/>
        <v>490304</v>
      </c>
      <c r="G26" s="46">
        <f t="shared" si="3"/>
        <v>460304</v>
      </c>
      <c r="H26" s="48">
        <f t="shared" si="3"/>
        <v>460304</v>
      </c>
      <c r="I26" s="46">
        <f t="shared" si="3"/>
        <v>514329</v>
      </c>
      <c r="J26" s="46">
        <f t="shared" si="3"/>
        <v>537988</v>
      </c>
      <c r="K26" s="46">
        <f t="shared" si="3"/>
        <v>566502</v>
      </c>
    </row>
    <row r="27" spans="1:11" s="14" customFormat="1" x14ac:dyDescent="0.25"/>
    <row r="28" spans="1:11" s="14" customFormat="1" x14ac:dyDescent="0.25">
      <c r="B28" s="26"/>
    </row>
    <row r="29" spans="1:11" s="14" customFormat="1" x14ac:dyDescent="0.25"/>
    <row r="30" spans="1:11" s="14" customFormat="1" x14ac:dyDescent="0.25"/>
    <row r="31" spans="1:11" s="14" customFormat="1" x14ac:dyDescent="0.25"/>
    <row r="32" spans="1:11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</sheetData>
  <mergeCells count="1">
    <mergeCell ref="F3:H3"/>
  </mergeCells>
  <printOptions horizont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32</vt:i4>
      </vt:variant>
    </vt:vector>
  </HeadingPairs>
  <TitlesOfParts>
    <vt:vector size="32" baseType="lpstr">
      <vt:lpstr>C.2</vt:lpstr>
      <vt:lpstr>C.3</vt:lpstr>
      <vt:lpstr>C.4</vt:lpstr>
      <vt:lpstr>C.3.1</vt:lpstr>
      <vt:lpstr>C.4.1</vt:lpstr>
      <vt:lpstr>C.3.2</vt:lpstr>
      <vt:lpstr>C.4.2</vt:lpstr>
      <vt:lpstr>C.3.3</vt:lpstr>
      <vt:lpstr>C.4.3</vt:lpstr>
      <vt:lpstr>C.3.4</vt:lpstr>
      <vt:lpstr>C.4.4</vt:lpstr>
      <vt:lpstr>C.3.5</vt:lpstr>
      <vt:lpstr>C.4.5</vt:lpstr>
      <vt:lpstr>C.3.6</vt:lpstr>
      <vt:lpstr>C.4.6</vt:lpstr>
      <vt:lpstr>C.3.7</vt:lpstr>
      <vt:lpstr>C.4.7</vt:lpstr>
      <vt:lpstr>C.3.8</vt:lpstr>
      <vt:lpstr>C.4.8</vt:lpstr>
      <vt:lpstr>C.3.9</vt:lpstr>
      <vt:lpstr>C.4.9</vt:lpstr>
      <vt:lpstr>B.1</vt:lpstr>
      <vt:lpstr>B.2</vt:lpstr>
      <vt:lpstr>B.2.1</vt:lpstr>
      <vt:lpstr>B.2.2</vt:lpstr>
      <vt:lpstr>B.2.3</vt:lpstr>
      <vt:lpstr>B.2.4</vt:lpstr>
      <vt:lpstr>B.2.5</vt:lpstr>
      <vt:lpstr>B.2.6</vt:lpstr>
      <vt:lpstr>B.2.7</vt:lpstr>
      <vt:lpstr>B.2.8</vt:lpstr>
      <vt:lpstr>B.2.9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Andile Msane</dc:creator>
  <cp:lastModifiedBy>Jonathan Benjamin</cp:lastModifiedBy>
  <dcterms:created xsi:type="dcterms:W3CDTF">2014-05-29T12:50:16Z</dcterms:created>
  <dcterms:modified xsi:type="dcterms:W3CDTF">2014-05-30T08:44:45Z</dcterms:modified>
</cp:coreProperties>
</file>