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315" windowHeight="7740"/>
  </bookViews>
  <sheets>
    <sheet name="C.2" sheetId="2" r:id="rId1"/>
    <sheet name="C.3" sheetId="4" r:id="rId2"/>
    <sheet name="C.4" sheetId="5" r:id="rId3"/>
    <sheet name="C.3.1" sheetId="6" r:id="rId4"/>
    <sheet name="C.4.1" sheetId="7" r:id="rId5"/>
    <sheet name="C.3.2" sheetId="8" r:id="rId6"/>
    <sheet name="C.4.2" sheetId="9" r:id="rId7"/>
    <sheet name="C.3.3" sheetId="10" r:id="rId8"/>
    <sheet name="C.4.3" sheetId="11" r:id="rId9"/>
    <sheet name="C.3.4" sheetId="12" r:id="rId10"/>
    <sheet name="C.4.4" sheetId="13" r:id="rId11"/>
    <sheet name="C.3.5" sheetId="14" r:id="rId12"/>
    <sheet name="C.4.5" sheetId="15" r:id="rId13"/>
    <sheet name="C.3.6" sheetId="16" r:id="rId14"/>
    <sheet name="C.4.6" sheetId="17" r:id="rId15"/>
    <sheet name="C.3.7" sheetId="18" r:id="rId16"/>
    <sheet name="C.4.7" sheetId="19" r:id="rId17"/>
    <sheet name="C.3.8" sheetId="20" r:id="rId18"/>
    <sheet name="C.4.8" sheetId="21" r:id="rId19"/>
    <sheet name="C.3.9" sheetId="22" r:id="rId20"/>
    <sheet name="C.4.9" sheetId="23" r:id="rId21"/>
    <sheet name="B.1" sheetId="33" r:id="rId22"/>
    <sheet name="B.2" sheetId="34" r:id="rId23"/>
    <sheet name="B.2.1" sheetId="24" r:id="rId24"/>
    <sheet name="B.2.2" sheetId="25" r:id="rId25"/>
    <sheet name="B.2.3" sheetId="26" r:id="rId26"/>
    <sheet name="B.2.4" sheetId="27" r:id="rId27"/>
    <sheet name="B.2.5" sheetId="28" r:id="rId28"/>
    <sheet name="B.2.6" sheetId="29" r:id="rId29"/>
    <sheet name="B.2.7" sheetId="30" r:id="rId30"/>
    <sheet name="B.2.8" sheetId="31" r:id="rId31"/>
    <sheet name="B.2.9" sheetId="32" r:id="rId32"/>
  </sheets>
  <definedNames>
    <definedName name="_xlnm._FilterDatabase" localSheetId="1" hidden="1">C.3!$Z$1:$Z$247</definedName>
    <definedName name="_xlnm._FilterDatabase" localSheetId="3" hidden="1">C.3.1!$Z$1:$Z$247</definedName>
    <definedName name="_xlnm._FilterDatabase" localSheetId="5" hidden="1">C.3.2!$Z$1:$Z$247</definedName>
    <definedName name="_xlnm._FilterDatabase" localSheetId="7" hidden="1">C.3.3!$Z$1:$Z$247</definedName>
    <definedName name="_xlnm._FilterDatabase" localSheetId="9" hidden="1">C.3.4!$Z$1:$Z$247</definedName>
    <definedName name="_xlnm._FilterDatabase" localSheetId="11" hidden="1">C.3.5!$Z$1:$Z$247</definedName>
    <definedName name="_xlnm._FilterDatabase" localSheetId="13" hidden="1">C.3.6!$Z$1:$Z$247</definedName>
    <definedName name="_xlnm._FilterDatabase" localSheetId="15" hidden="1">C.3.7!$Z$1:$Z$247</definedName>
    <definedName name="_xlnm._FilterDatabase" localSheetId="17" hidden="1">C.3.8!$Z$1:$Z$247</definedName>
    <definedName name="_xlnm._FilterDatabase" localSheetId="19" hidden="1">C.3.9!$Z$1:$Z$247</definedName>
  </definedNames>
  <calcPr calcId="145621"/>
</workbook>
</file>

<file path=xl/calcChain.xml><?xml version="1.0" encoding="utf-8"?>
<calcChain xmlns="http://schemas.openxmlformats.org/spreadsheetml/2006/main">
  <c r="L81" i="34" l="1"/>
  <c r="H81" i="34"/>
  <c r="M81" i="34"/>
  <c r="I81" i="34"/>
  <c r="E81" i="34"/>
  <c r="K81" i="34"/>
  <c r="J81" i="34"/>
  <c r="G81" i="34"/>
  <c r="F81" i="34"/>
  <c r="K78" i="34"/>
  <c r="K77" i="34" s="1"/>
  <c r="G78" i="34"/>
  <c r="G77" i="34" s="1"/>
  <c r="L78" i="34"/>
  <c r="L77" i="34" s="1"/>
  <c r="H78" i="34"/>
  <c r="H77" i="34" s="1"/>
  <c r="M78" i="34"/>
  <c r="M77" i="34" s="1"/>
  <c r="J78" i="34"/>
  <c r="I78" i="34"/>
  <c r="F78" i="34"/>
  <c r="E78" i="34"/>
  <c r="E77" i="34" s="1"/>
  <c r="J77" i="34"/>
  <c r="F77" i="34"/>
  <c r="K73" i="34"/>
  <c r="G73" i="34"/>
  <c r="L73" i="34"/>
  <c r="H73" i="34"/>
  <c r="M73" i="34"/>
  <c r="J73" i="34"/>
  <c r="I73" i="34"/>
  <c r="F73" i="34"/>
  <c r="E73" i="34"/>
  <c r="K68" i="34"/>
  <c r="G68" i="34"/>
  <c r="L68" i="34"/>
  <c r="H68" i="34"/>
  <c r="M68" i="34"/>
  <c r="J68" i="34"/>
  <c r="I68" i="34"/>
  <c r="F68" i="34"/>
  <c r="E68" i="34"/>
  <c r="J65" i="34"/>
  <c r="J64" i="34" s="1"/>
  <c r="J51" i="34" s="1"/>
  <c r="F65" i="34"/>
  <c r="F64" i="34" s="1"/>
  <c r="F51" i="34" s="1"/>
  <c r="K65" i="34"/>
  <c r="K64" i="34" s="1"/>
  <c r="K51" i="34" s="1"/>
  <c r="G65" i="34"/>
  <c r="G64" i="34" s="1"/>
  <c r="G51" i="34" s="1"/>
  <c r="M65" i="34"/>
  <c r="L65" i="34"/>
  <c r="L64" i="34" s="1"/>
  <c r="L51" i="34" s="1"/>
  <c r="I65" i="34"/>
  <c r="H65" i="34"/>
  <c r="E65" i="34"/>
  <c r="M64" i="34"/>
  <c r="I64" i="34"/>
  <c r="E64" i="34"/>
  <c r="M59" i="34"/>
  <c r="L59" i="34"/>
  <c r="K59" i="34"/>
  <c r="J59" i="34"/>
  <c r="I59" i="34"/>
  <c r="H59" i="34"/>
  <c r="G59" i="34"/>
  <c r="F59" i="34"/>
  <c r="E59" i="34"/>
  <c r="M56" i="34"/>
  <c r="L56" i="34"/>
  <c r="K56" i="34"/>
  <c r="J56" i="34"/>
  <c r="I56" i="34"/>
  <c r="H56" i="34"/>
  <c r="G56" i="34"/>
  <c r="F56" i="34"/>
  <c r="E56" i="34"/>
  <c r="M53" i="34"/>
  <c r="L53" i="34"/>
  <c r="K53" i="34"/>
  <c r="J53" i="34"/>
  <c r="I53" i="34"/>
  <c r="H53" i="34"/>
  <c r="G53" i="34"/>
  <c r="F53" i="34"/>
  <c r="E53" i="34"/>
  <c r="M52" i="34"/>
  <c r="L52" i="34"/>
  <c r="K52" i="34"/>
  <c r="J52" i="34"/>
  <c r="I52" i="34"/>
  <c r="H52" i="34"/>
  <c r="G52" i="34"/>
  <c r="F52" i="34"/>
  <c r="E52" i="34"/>
  <c r="M51" i="34"/>
  <c r="I51" i="34"/>
  <c r="E51" i="34"/>
  <c r="K47" i="34"/>
  <c r="G47" i="34"/>
  <c r="M47" i="34"/>
  <c r="L47" i="34"/>
  <c r="J47" i="34"/>
  <c r="I47" i="34"/>
  <c r="H47" i="34"/>
  <c r="F47" i="34"/>
  <c r="E47" i="34"/>
  <c r="J8" i="34"/>
  <c r="F8" i="34"/>
  <c r="M8" i="34"/>
  <c r="L8" i="34"/>
  <c r="K8" i="34"/>
  <c r="I8" i="34"/>
  <c r="H8" i="34"/>
  <c r="G8" i="34"/>
  <c r="E8" i="34"/>
  <c r="L5" i="34"/>
  <c r="L4" i="34" s="1"/>
  <c r="H5" i="34"/>
  <c r="H4" i="34" s="1"/>
  <c r="M5" i="34"/>
  <c r="M4" i="34" s="1"/>
  <c r="M92" i="34" s="1"/>
  <c r="K5" i="34"/>
  <c r="K4" i="34" s="1"/>
  <c r="K92" i="34" s="1"/>
  <c r="I5" i="34"/>
  <c r="I4" i="34" s="1"/>
  <c r="G5" i="34"/>
  <c r="G4" i="34" s="1"/>
  <c r="G92" i="34" s="1"/>
  <c r="E5" i="34"/>
  <c r="E4" i="34" s="1"/>
  <c r="E92" i="34" s="1"/>
  <c r="J5" i="34"/>
  <c r="F5" i="34"/>
  <c r="F4" i="34" s="1"/>
  <c r="F92" i="34" s="1"/>
  <c r="J36" i="33"/>
  <c r="F36" i="33"/>
  <c r="M36" i="33"/>
  <c r="K36" i="33"/>
  <c r="I36" i="33"/>
  <c r="G36" i="33"/>
  <c r="E36" i="33"/>
  <c r="L36" i="33"/>
  <c r="H36" i="33"/>
  <c r="J31" i="33"/>
  <c r="F31" i="33"/>
  <c r="M31" i="33"/>
  <c r="K31" i="33"/>
  <c r="I31" i="33"/>
  <c r="G31" i="33"/>
  <c r="E31" i="33"/>
  <c r="L31" i="33"/>
  <c r="H31" i="33"/>
  <c r="J21" i="33"/>
  <c r="F21" i="33"/>
  <c r="M21" i="33"/>
  <c r="K21" i="33"/>
  <c r="I21" i="33"/>
  <c r="G21" i="33"/>
  <c r="E21" i="33"/>
  <c r="L21" i="33"/>
  <c r="H21" i="33"/>
  <c r="J10" i="33"/>
  <c r="J9" i="33" s="1"/>
  <c r="F10" i="33"/>
  <c r="F9" i="33" s="1"/>
  <c r="K10" i="33"/>
  <c r="K9" i="33" s="1"/>
  <c r="G10" i="33"/>
  <c r="G9" i="33" s="1"/>
  <c r="L10" i="33"/>
  <c r="L9" i="33" s="1"/>
  <c r="H10" i="33"/>
  <c r="H9" i="33" s="1"/>
  <c r="M10" i="33"/>
  <c r="M9" i="33" s="1"/>
  <c r="I10" i="33"/>
  <c r="I9" i="33" s="1"/>
  <c r="E10" i="33"/>
  <c r="E9" i="33" s="1"/>
  <c r="M4" i="33"/>
  <c r="I4" i="33"/>
  <c r="E4" i="33"/>
  <c r="J4" i="33"/>
  <c r="F4" i="33"/>
  <c r="L4" i="33"/>
  <c r="L40" i="33" s="1"/>
  <c r="K4" i="33"/>
  <c r="H4" i="33"/>
  <c r="G4" i="33"/>
  <c r="L81" i="32"/>
  <c r="H81" i="32"/>
  <c r="J81" i="32"/>
  <c r="F81" i="32"/>
  <c r="K81" i="32"/>
  <c r="G81" i="32"/>
  <c r="G77" i="32" s="1"/>
  <c r="K78" i="32"/>
  <c r="G78" i="32"/>
  <c r="M78" i="32"/>
  <c r="I78" i="32"/>
  <c r="E78" i="32"/>
  <c r="J78" i="32"/>
  <c r="F78" i="32"/>
  <c r="F77" i="32" s="1"/>
  <c r="K77" i="32"/>
  <c r="K73" i="32"/>
  <c r="G73" i="32"/>
  <c r="M73" i="32"/>
  <c r="I73" i="32"/>
  <c r="E73" i="32"/>
  <c r="J73" i="32"/>
  <c r="F73" i="32"/>
  <c r="K68" i="32"/>
  <c r="G68" i="32"/>
  <c r="M68" i="32"/>
  <c r="I68" i="32"/>
  <c r="E68" i="32"/>
  <c r="J68" i="32"/>
  <c r="F68" i="32"/>
  <c r="J65" i="32"/>
  <c r="F65" i="32"/>
  <c r="L65" i="32"/>
  <c r="H65" i="32"/>
  <c r="M65" i="32"/>
  <c r="I65" i="32"/>
  <c r="E65" i="32"/>
  <c r="E64" i="32" s="1"/>
  <c r="J64" i="32"/>
  <c r="F64" i="32"/>
  <c r="M59" i="32"/>
  <c r="I59" i="32"/>
  <c r="E59" i="32"/>
  <c r="J59" i="32"/>
  <c r="F59" i="32"/>
  <c r="L59" i="32"/>
  <c r="K59" i="32"/>
  <c r="H59" i="32"/>
  <c r="G59" i="32"/>
  <c r="L56" i="32"/>
  <c r="H56" i="32"/>
  <c r="M56" i="32"/>
  <c r="I56" i="32"/>
  <c r="E56" i="32"/>
  <c r="K56" i="32"/>
  <c r="J56" i="32"/>
  <c r="G56" i="32"/>
  <c r="F56" i="32"/>
  <c r="F52" i="32" s="1"/>
  <c r="F51" i="32" s="1"/>
  <c r="K53" i="32"/>
  <c r="K52" i="32" s="1"/>
  <c r="G53" i="32"/>
  <c r="G52" i="32" s="1"/>
  <c r="L53" i="32"/>
  <c r="H53" i="32"/>
  <c r="M53" i="32"/>
  <c r="J53" i="32"/>
  <c r="I53" i="32"/>
  <c r="F53" i="32"/>
  <c r="E53" i="32"/>
  <c r="J52" i="32"/>
  <c r="J51" i="32" s="1"/>
  <c r="L47" i="32"/>
  <c r="H47" i="32"/>
  <c r="M47" i="32"/>
  <c r="I47" i="32"/>
  <c r="E47" i="32"/>
  <c r="K47" i="32"/>
  <c r="J47" i="32"/>
  <c r="G47" i="32"/>
  <c r="F47" i="32"/>
  <c r="L8" i="32"/>
  <c r="H8" i="32"/>
  <c r="J8" i="32"/>
  <c r="J4" i="32" s="1"/>
  <c r="F8" i="32"/>
  <c r="F4" i="32" s="1"/>
  <c r="K8" i="32"/>
  <c r="G8" i="32"/>
  <c r="M8" i="32"/>
  <c r="I8" i="32"/>
  <c r="E8" i="32"/>
  <c r="K5" i="32"/>
  <c r="G5" i="32"/>
  <c r="L5" i="32"/>
  <c r="H5" i="32"/>
  <c r="M5" i="32"/>
  <c r="J5" i="32"/>
  <c r="I5" i="32"/>
  <c r="F5" i="32"/>
  <c r="E5" i="32"/>
  <c r="K81" i="31"/>
  <c r="J81" i="31"/>
  <c r="G81" i="31"/>
  <c r="F81" i="31"/>
  <c r="M81" i="31"/>
  <c r="L81" i="31"/>
  <c r="I81" i="31"/>
  <c r="H81" i="31"/>
  <c r="H77" i="31" s="1"/>
  <c r="E81" i="31"/>
  <c r="M78" i="31"/>
  <c r="M77" i="31" s="1"/>
  <c r="J78" i="31"/>
  <c r="I78" i="31"/>
  <c r="I77" i="31" s="1"/>
  <c r="F78" i="31"/>
  <c r="E78" i="31"/>
  <c r="E77" i="31" s="1"/>
  <c r="L78" i="31"/>
  <c r="K78" i="31"/>
  <c r="K77" i="31" s="1"/>
  <c r="H78" i="31"/>
  <c r="G78" i="31"/>
  <c r="G77" i="31" s="1"/>
  <c r="L77" i="31"/>
  <c r="M73" i="31"/>
  <c r="J73" i="31"/>
  <c r="I73" i="31"/>
  <c r="F73" i="31"/>
  <c r="E73" i="31"/>
  <c r="L73" i="31"/>
  <c r="K73" i="31"/>
  <c r="H73" i="31"/>
  <c r="G73" i="31"/>
  <c r="M68" i="31"/>
  <c r="I68" i="31"/>
  <c r="E68" i="31"/>
  <c r="J68" i="31"/>
  <c r="F68" i="31"/>
  <c r="L68" i="31"/>
  <c r="K68" i="31"/>
  <c r="K64" i="31" s="1"/>
  <c r="H68" i="31"/>
  <c r="G68" i="31"/>
  <c r="L65" i="31"/>
  <c r="L64" i="31" s="1"/>
  <c r="H65" i="31"/>
  <c r="H64" i="31" s="1"/>
  <c r="M65" i="31"/>
  <c r="M64" i="31" s="1"/>
  <c r="I65" i="31"/>
  <c r="I64" i="31" s="1"/>
  <c r="E65" i="31"/>
  <c r="E64" i="31" s="1"/>
  <c r="K65" i="31"/>
  <c r="J65" i="31"/>
  <c r="G65" i="31"/>
  <c r="F65" i="31"/>
  <c r="F64" i="31" s="1"/>
  <c r="G64" i="31"/>
  <c r="J59" i="31"/>
  <c r="F59" i="31"/>
  <c r="K59" i="31"/>
  <c r="G59" i="31"/>
  <c r="M59" i="31"/>
  <c r="L59" i="31"/>
  <c r="I59" i="31"/>
  <c r="H59" i="31"/>
  <c r="E59" i="31"/>
  <c r="M56" i="31"/>
  <c r="I56" i="31"/>
  <c r="E56" i="31"/>
  <c r="J56" i="31"/>
  <c r="F56" i="31"/>
  <c r="L56" i="31"/>
  <c r="K56" i="31"/>
  <c r="K52" i="31" s="1"/>
  <c r="H56" i="31"/>
  <c r="G56" i="31"/>
  <c r="L53" i="31"/>
  <c r="L52" i="31" s="1"/>
  <c r="L51" i="31" s="1"/>
  <c r="H53" i="31"/>
  <c r="H52" i="31" s="1"/>
  <c r="M53" i="31"/>
  <c r="M52" i="31" s="1"/>
  <c r="I53" i="31"/>
  <c r="I52" i="31" s="1"/>
  <c r="E53" i="31"/>
  <c r="E52" i="31" s="1"/>
  <c r="K53" i="31"/>
  <c r="J53" i="31"/>
  <c r="G53" i="31"/>
  <c r="F53" i="31"/>
  <c r="F52" i="31" s="1"/>
  <c r="F51" i="31" s="1"/>
  <c r="G52" i="31"/>
  <c r="H51" i="31"/>
  <c r="M47" i="31"/>
  <c r="I47" i="31"/>
  <c r="E47" i="31"/>
  <c r="J47" i="31"/>
  <c r="F47" i="31"/>
  <c r="L47" i="31"/>
  <c r="K47" i="31"/>
  <c r="H47" i="31"/>
  <c r="G47" i="31"/>
  <c r="M8" i="31"/>
  <c r="I8" i="31"/>
  <c r="E8" i="31"/>
  <c r="K8" i="31"/>
  <c r="K4" i="31" s="1"/>
  <c r="G8" i="31"/>
  <c r="G4" i="31" s="1"/>
  <c r="L8" i="31"/>
  <c r="H8" i="31"/>
  <c r="J8" i="31"/>
  <c r="F8" i="31"/>
  <c r="L5" i="31"/>
  <c r="H5" i="31"/>
  <c r="M5" i="31"/>
  <c r="I5" i="31"/>
  <c r="E5" i="31"/>
  <c r="K5" i="31"/>
  <c r="J5" i="31"/>
  <c r="G5" i="31"/>
  <c r="F5" i="31"/>
  <c r="K81" i="30"/>
  <c r="L81" i="30"/>
  <c r="H81" i="30"/>
  <c r="M81" i="30"/>
  <c r="J81" i="30"/>
  <c r="I81" i="30"/>
  <c r="G81" i="30"/>
  <c r="F81" i="30"/>
  <c r="E81" i="30"/>
  <c r="L78" i="30"/>
  <c r="J78" i="30"/>
  <c r="J77" i="30" s="1"/>
  <c r="H78" i="30"/>
  <c r="F78" i="30"/>
  <c r="F77" i="30" s="1"/>
  <c r="K78" i="30"/>
  <c r="K77" i="30" s="1"/>
  <c r="G78" i="30"/>
  <c r="G77" i="30" s="1"/>
  <c r="L77" i="30"/>
  <c r="H77" i="30"/>
  <c r="L73" i="30"/>
  <c r="J73" i="30"/>
  <c r="H73" i="30"/>
  <c r="F73" i="30"/>
  <c r="K73" i="30"/>
  <c r="G73" i="30"/>
  <c r="M68" i="30"/>
  <c r="L68" i="30"/>
  <c r="J68" i="30"/>
  <c r="I68" i="30"/>
  <c r="H68" i="30"/>
  <c r="F68" i="30"/>
  <c r="E68" i="30"/>
  <c r="K68" i="30"/>
  <c r="G68" i="30"/>
  <c r="M65" i="30"/>
  <c r="M64" i="30" s="1"/>
  <c r="K65" i="30"/>
  <c r="K64" i="30" s="1"/>
  <c r="I65" i="30"/>
  <c r="I64" i="30" s="1"/>
  <c r="G65" i="30"/>
  <c r="E65" i="30"/>
  <c r="E64" i="30" s="1"/>
  <c r="J65" i="30"/>
  <c r="J64" i="30" s="1"/>
  <c r="F65" i="30"/>
  <c r="F64" i="30" s="1"/>
  <c r="G64" i="30"/>
  <c r="M59" i="30"/>
  <c r="K59" i="30"/>
  <c r="I59" i="30"/>
  <c r="G59" i="30"/>
  <c r="E59" i="30"/>
  <c r="L59" i="30"/>
  <c r="H59" i="30"/>
  <c r="M56" i="30"/>
  <c r="L56" i="30"/>
  <c r="J56" i="30"/>
  <c r="I56" i="30"/>
  <c r="H56" i="30"/>
  <c r="F56" i="30"/>
  <c r="E56" i="30"/>
  <c r="K56" i="30"/>
  <c r="G56" i="30"/>
  <c r="M53" i="30"/>
  <c r="M52" i="30" s="1"/>
  <c r="K53" i="30"/>
  <c r="K52" i="30" s="1"/>
  <c r="I53" i="30"/>
  <c r="I52" i="30" s="1"/>
  <c r="G53" i="30"/>
  <c r="E53" i="30"/>
  <c r="E52" i="30" s="1"/>
  <c r="J53" i="30"/>
  <c r="J52" i="30" s="1"/>
  <c r="F53" i="30"/>
  <c r="F52" i="30" s="1"/>
  <c r="G52" i="30"/>
  <c r="G51" i="30" s="1"/>
  <c r="M47" i="30"/>
  <c r="L47" i="30"/>
  <c r="J47" i="30"/>
  <c r="I47" i="30"/>
  <c r="H47" i="30"/>
  <c r="F47" i="30"/>
  <c r="E47" i="30"/>
  <c r="K47" i="30"/>
  <c r="G47" i="30"/>
  <c r="K8" i="30"/>
  <c r="G8" i="30"/>
  <c r="G4" i="30" s="1"/>
  <c r="L8" i="30"/>
  <c r="H8" i="30"/>
  <c r="J8" i="30"/>
  <c r="F8" i="30"/>
  <c r="K5" i="30"/>
  <c r="G5" i="30"/>
  <c r="M5" i="30"/>
  <c r="I5" i="30"/>
  <c r="E5" i="30"/>
  <c r="J5" i="30"/>
  <c r="F5" i="30"/>
  <c r="K4" i="30"/>
  <c r="E77" i="29"/>
  <c r="J81" i="29"/>
  <c r="F81" i="29"/>
  <c r="L81" i="29"/>
  <c r="H81" i="29"/>
  <c r="M81" i="29"/>
  <c r="M77" i="29" s="1"/>
  <c r="I81" i="29"/>
  <c r="E81" i="29"/>
  <c r="M78" i="29"/>
  <c r="I78" i="29"/>
  <c r="E78" i="29"/>
  <c r="K78" i="29"/>
  <c r="G78" i="29"/>
  <c r="L78" i="29"/>
  <c r="H78" i="29"/>
  <c r="I77" i="29"/>
  <c r="M73" i="29"/>
  <c r="I73" i="29"/>
  <c r="E73" i="29"/>
  <c r="K73" i="29"/>
  <c r="G73" i="29"/>
  <c r="L73" i="29"/>
  <c r="H73" i="29"/>
  <c r="M68" i="29"/>
  <c r="I68" i="29"/>
  <c r="E68" i="29"/>
  <c r="K68" i="29"/>
  <c r="G68" i="29"/>
  <c r="L68" i="29"/>
  <c r="H68" i="29"/>
  <c r="L65" i="29"/>
  <c r="L64" i="29" s="1"/>
  <c r="H65" i="29"/>
  <c r="M65" i="29"/>
  <c r="M64" i="29" s="1"/>
  <c r="J65" i="29"/>
  <c r="I65" i="29"/>
  <c r="I64" i="29" s="1"/>
  <c r="F65" i="29"/>
  <c r="E65" i="29"/>
  <c r="E64" i="29" s="1"/>
  <c r="K65" i="29"/>
  <c r="K64" i="29" s="1"/>
  <c r="G65" i="29"/>
  <c r="G64" i="29" s="1"/>
  <c r="H64" i="29"/>
  <c r="J59" i="29"/>
  <c r="F59" i="29"/>
  <c r="L59" i="29"/>
  <c r="M59" i="29"/>
  <c r="I59" i="29"/>
  <c r="H59" i="29"/>
  <c r="E59" i="29"/>
  <c r="M56" i="29"/>
  <c r="I56" i="29"/>
  <c r="E56" i="29"/>
  <c r="G56" i="29"/>
  <c r="L56" i="29"/>
  <c r="K56" i="29"/>
  <c r="H56" i="29"/>
  <c r="L53" i="29"/>
  <c r="L52" i="29" s="1"/>
  <c r="L51" i="29" s="1"/>
  <c r="H53" i="29"/>
  <c r="J53" i="29"/>
  <c r="F53" i="29"/>
  <c r="K53" i="29"/>
  <c r="K52" i="29" s="1"/>
  <c r="G53" i="29"/>
  <c r="H52" i="29"/>
  <c r="H51" i="29" s="1"/>
  <c r="L47" i="29"/>
  <c r="J47" i="29"/>
  <c r="H47" i="29"/>
  <c r="F47" i="29"/>
  <c r="K47" i="29"/>
  <c r="G47" i="29"/>
  <c r="M8" i="29"/>
  <c r="L8" i="29"/>
  <c r="J8" i="29"/>
  <c r="I8" i="29"/>
  <c r="H8" i="29"/>
  <c r="F8" i="29"/>
  <c r="E8" i="29"/>
  <c r="K8" i="29"/>
  <c r="G8" i="29"/>
  <c r="M5" i="29"/>
  <c r="K5" i="29"/>
  <c r="K4" i="29" s="1"/>
  <c r="I5" i="29"/>
  <c r="G5" i="29"/>
  <c r="E5" i="29"/>
  <c r="J5" i="29"/>
  <c r="J4" i="29" s="1"/>
  <c r="F5" i="29"/>
  <c r="F4" i="29" s="1"/>
  <c r="G4" i="29"/>
  <c r="L81" i="28"/>
  <c r="K81" i="28"/>
  <c r="J81" i="28"/>
  <c r="H81" i="28"/>
  <c r="G81" i="28"/>
  <c r="F81" i="28"/>
  <c r="M81" i="28"/>
  <c r="I81" i="28"/>
  <c r="I77" i="28" s="1"/>
  <c r="E81" i="28"/>
  <c r="M78" i="28"/>
  <c r="K78" i="28"/>
  <c r="J78" i="28"/>
  <c r="J77" i="28" s="1"/>
  <c r="I78" i="28"/>
  <c r="G78" i="28"/>
  <c r="F78" i="28"/>
  <c r="F77" i="28" s="1"/>
  <c r="E78" i="28"/>
  <c r="L78" i="28"/>
  <c r="L77" i="28" s="1"/>
  <c r="H78" i="28"/>
  <c r="H77" i="28" s="1"/>
  <c r="M77" i="28"/>
  <c r="E77" i="28"/>
  <c r="M73" i="28"/>
  <c r="K73" i="28"/>
  <c r="I73" i="28"/>
  <c r="G73" i="28"/>
  <c r="E73" i="28"/>
  <c r="L73" i="28"/>
  <c r="H73" i="28"/>
  <c r="M68" i="28"/>
  <c r="K68" i="28"/>
  <c r="J68" i="28"/>
  <c r="I68" i="28"/>
  <c r="G68" i="28"/>
  <c r="F68" i="28"/>
  <c r="E68" i="28"/>
  <c r="L68" i="28"/>
  <c r="H68" i="28"/>
  <c r="L65" i="28"/>
  <c r="L64" i="28" s="1"/>
  <c r="J65" i="28"/>
  <c r="J64" i="28" s="1"/>
  <c r="H65" i="28"/>
  <c r="H64" i="28" s="1"/>
  <c r="F65" i="28"/>
  <c r="F64" i="28" s="1"/>
  <c r="K65" i="28"/>
  <c r="K64" i="28" s="1"/>
  <c r="G65" i="28"/>
  <c r="G64" i="28" s="1"/>
  <c r="L59" i="28"/>
  <c r="J59" i="28"/>
  <c r="H59" i="28"/>
  <c r="F59" i="28"/>
  <c r="M59" i="28"/>
  <c r="I59" i="28"/>
  <c r="E59" i="28"/>
  <c r="M56" i="28"/>
  <c r="K56" i="28"/>
  <c r="I56" i="28"/>
  <c r="G56" i="28"/>
  <c r="E56" i="28"/>
  <c r="L56" i="28"/>
  <c r="H56" i="28"/>
  <c r="M53" i="28"/>
  <c r="M52" i="28" s="1"/>
  <c r="L53" i="28"/>
  <c r="L52" i="28" s="1"/>
  <c r="J53" i="28"/>
  <c r="I53" i="28"/>
  <c r="I52" i="28" s="1"/>
  <c r="H53" i="28"/>
  <c r="F53" i="28"/>
  <c r="E53" i="28"/>
  <c r="E52" i="28" s="1"/>
  <c r="K53" i="28"/>
  <c r="G53" i="28"/>
  <c r="G52" i="28" s="1"/>
  <c r="H52" i="28"/>
  <c r="M47" i="28"/>
  <c r="K47" i="28"/>
  <c r="J47" i="28"/>
  <c r="I47" i="28"/>
  <c r="G47" i="28"/>
  <c r="F47" i="28"/>
  <c r="E47" i="28"/>
  <c r="L47" i="28"/>
  <c r="H47" i="28"/>
  <c r="L8" i="28"/>
  <c r="L4" i="28" s="1"/>
  <c r="H8" i="28"/>
  <c r="H4" i="28" s="1"/>
  <c r="K8" i="28"/>
  <c r="G8" i="28"/>
  <c r="M5" i="28"/>
  <c r="L5" i="28"/>
  <c r="J5" i="28"/>
  <c r="I5" i="28"/>
  <c r="H5" i="28"/>
  <c r="F5" i="28"/>
  <c r="E5" i="28"/>
  <c r="K5" i="28"/>
  <c r="G5" i="28"/>
  <c r="K81" i="27"/>
  <c r="G81" i="27"/>
  <c r="M81" i="27"/>
  <c r="L81" i="27"/>
  <c r="I81" i="27"/>
  <c r="H81" i="27"/>
  <c r="E81" i="27"/>
  <c r="J81" i="27"/>
  <c r="F81" i="27"/>
  <c r="J78" i="27"/>
  <c r="F78" i="27"/>
  <c r="L78" i="27"/>
  <c r="L77" i="27" s="1"/>
  <c r="H78" i="27"/>
  <c r="H77" i="27" s="1"/>
  <c r="M78" i="27"/>
  <c r="M77" i="27" s="1"/>
  <c r="I78" i="27"/>
  <c r="E78" i="27"/>
  <c r="E77" i="27" s="1"/>
  <c r="J77" i="27"/>
  <c r="F77" i="27"/>
  <c r="J73" i="27"/>
  <c r="F73" i="27"/>
  <c r="L73" i="27"/>
  <c r="K73" i="27"/>
  <c r="H73" i="27"/>
  <c r="G73" i="27"/>
  <c r="M73" i="27"/>
  <c r="I73" i="27"/>
  <c r="E73" i="27"/>
  <c r="J68" i="27"/>
  <c r="F68" i="27"/>
  <c r="L68" i="27"/>
  <c r="K68" i="27"/>
  <c r="G68" i="27"/>
  <c r="M68" i="27"/>
  <c r="I68" i="27"/>
  <c r="I64" i="27" s="1"/>
  <c r="H68" i="27"/>
  <c r="E68" i="27"/>
  <c r="E64" i="27" s="1"/>
  <c r="M65" i="27"/>
  <c r="I65" i="27"/>
  <c r="E65" i="27"/>
  <c r="L65" i="27"/>
  <c r="K65" i="27"/>
  <c r="H65" i="27"/>
  <c r="G65" i="27"/>
  <c r="G64" i="27" s="1"/>
  <c r="M64" i="27"/>
  <c r="L64" i="27"/>
  <c r="H64" i="27"/>
  <c r="K59" i="27"/>
  <c r="G59" i="27"/>
  <c r="L59" i="27"/>
  <c r="H59" i="27"/>
  <c r="M59" i="27"/>
  <c r="J59" i="27"/>
  <c r="I59" i="27"/>
  <c r="F59" i="27"/>
  <c r="E59" i="27"/>
  <c r="J56" i="27"/>
  <c r="F56" i="27"/>
  <c r="K56" i="27"/>
  <c r="G56" i="27"/>
  <c r="M56" i="27"/>
  <c r="L56" i="27"/>
  <c r="I56" i="27"/>
  <c r="H56" i="27"/>
  <c r="E56" i="27"/>
  <c r="M53" i="27"/>
  <c r="I53" i="27"/>
  <c r="E53" i="27"/>
  <c r="J53" i="27"/>
  <c r="J52" i="27" s="1"/>
  <c r="G53" i="27"/>
  <c r="G52" i="27" s="1"/>
  <c r="G51" i="27" s="1"/>
  <c r="F53" i="27"/>
  <c r="F52" i="27" s="1"/>
  <c r="L53" i="27"/>
  <c r="L52" i="27" s="1"/>
  <c r="L51" i="27" s="1"/>
  <c r="K53" i="27"/>
  <c r="H53" i="27"/>
  <c r="H52" i="27" s="1"/>
  <c r="M52" i="27"/>
  <c r="M51" i="27" s="1"/>
  <c r="I52" i="27"/>
  <c r="E52" i="27"/>
  <c r="E51" i="27" s="1"/>
  <c r="J47" i="27"/>
  <c r="F47" i="27"/>
  <c r="L47" i="27"/>
  <c r="H47" i="27"/>
  <c r="M47" i="27"/>
  <c r="I47" i="27"/>
  <c r="E47" i="27"/>
  <c r="K8" i="27"/>
  <c r="G8" i="27"/>
  <c r="I8" i="27"/>
  <c r="I4" i="27" s="1"/>
  <c r="L8" i="27"/>
  <c r="J8" i="27"/>
  <c r="H8" i="27"/>
  <c r="F8" i="27"/>
  <c r="M8" i="27"/>
  <c r="E8" i="27"/>
  <c r="J5" i="27"/>
  <c r="J4" i="27" s="1"/>
  <c r="F5" i="27"/>
  <c r="F4" i="27" s="1"/>
  <c r="M5" i="27"/>
  <c r="M4" i="27" s="1"/>
  <c r="M92" i="27" s="1"/>
  <c r="K5" i="27"/>
  <c r="I5" i="27"/>
  <c r="G5" i="27"/>
  <c r="E5" i="27"/>
  <c r="E4" i="27" s="1"/>
  <c r="E92" i="27" s="1"/>
  <c r="L5" i="27"/>
  <c r="H5" i="27"/>
  <c r="H4" i="27" s="1"/>
  <c r="M81" i="26"/>
  <c r="I81" i="26"/>
  <c r="E81" i="26"/>
  <c r="L81" i="26"/>
  <c r="J81" i="26"/>
  <c r="H81" i="26"/>
  <c r="F81" i="26"/>
  <c r="K81" i="26"/>
  <c r="G81" i="26"/>
  <c r="L78" i="26"/>
  <c r="H78" i="26"/>
  <c r="M78" i="26"/>
  <c r="K78" i="26"/>
  <c r="I78" i="26"/>
  <c r="G78" i="26"/>
  <c r="G77" i="26" s="1"/>
  <c r="E78" i="26"/>
  <c r="J78" i="26"/>
  <c r="F78" i="26"/>
  <c r="K77" i="26"/>
  <c r="L73" i="26"/>
  <c r="H73" i="26"/>
  <c r="M73" i="26"/>
  <c r="K73" i="26"/>
  <c r="I73" i="26"/>
  <c r="G73" i="26"/>
  <c r="E73" i="26"/>
  <c r="J73" i="26"/>
  <c r="F73" i="26"/>
  <c r="L68" i="26"/>
  <c r="H68" i="26"/>
  <c r="M68" i="26"/>
  <c r="K68" i="26"/>
  <c r="I68" i="26"/>
  <c r="G68" i="26"/>
  <c r="E68" i="26"/>
  <c r="J68" i="26"/>
  <c r="F68" i="26"/>
  <c r="K65" i="26"/>
  <c r="G65" i="26"/>
  <c r="L65" i="26"/>
  <c r="J65" i="26"/>
  <c r="H65" i="26"/>
  <c r="F65" i="26"/>
  <c r="F64" i="26" s="1"/>
  <c r="M65" i="26"/>
  <c r="I65" i="26"/>
  <c r="E65" i="26"/>
  <c r="J64" i="26"/>
  <c r="M59" i="26"/>
  <c r="I59" i="26"/>
  <c r="E59" i="26"/>
  <c r="L59" i="26"/>
  <c r="J59" i="26"/>
  <c r="H59" i="26"/>
  <c r="F59" i="26"/>
  <c r="K59" i="26"/>
  <c r="G59" i="26"/>
  <c r="L56" i="26"/>
  <c r="H56" i="26"/>
  <c r="M56" i="26"/>
  <c r="K56" i="26"/>
  <c r="I56" i="26"/>
  <c r="G56" i="26"/>
  <c r="E56" i="26"/>
  <c r="J56" i="26"/>
  <c r="F56" i="26"/>
  <c r="K53" i="26"/>
  <c r="K52" i="26" s="1"/>
  <c r="G53" i="26"/>
  <c r="G52" i="26" s="1"/>
  <c r="L53" i="26"/>
  <c r="L52" i="26" s="1"/>
  <c r="J53" i="26"/>
  <c r="J52" i="26" s="1"/>
  <c r="J51" i="26" s="1"/>
  <c r="H53" i="26"/>
  <c r="H52" i="26" s="1"/>
  <c r="F53" i="26"/>
  <c r="F52" i="26" s="1"/>
  <c r="F51" i="26" s="1"/>
  <c r="M53" i="26"/>
  <c r="M52" i="26" s="1"/>
  <c r="I53" i="26"/>
  <c r="I52" i="26" s="1"/>
  <c r="E53" i="26"/>
  <c r="E52" i="26" s="1"/>
  <c r="L47" i="26"/>
  <c r="H47" i="26"/>
  <c r="M47" i="26"/>
  <c r="K47" i="26"/>
  <c r="I47" i="26"/>
  <c r="G47" i="26"/>
  <c r="E47" i="26"/>
  <c r="J47" i="26"/>
  <c r="F47" i="26"/>
  <c r="L8" i="26"/>
  <c r="H8" i="26"/>
  <c r="F8" i="26"/>
  <c r="F4" i="26" s="1"/>
  <c r="K8" i="26"/>
  <c r="G8" i="26"/>
  <c r="M8" i="26"/>
  <c r="I8" i="26"/>
  <c r="E8" i="26"/>
  <c r="J8" i="26"/>
  <c r="J4" i="26" s="1"/>
  <c r="K5" i="26"/>
  <c r="K4" i="26" s="1"/>
  <c r="G5" i="26"/>
  <c r="G4" i="26" s="1"/>
  <c r="L5" i="26"/>
  <c r="L4" i="26" s="1"/>
  <c r="H5" i="26"/>
  <c r="H4" i="26" s="1"/>
  <c r="M5" i="26"/>
  <c r="M4" i="26" s="1"/>
  <c r="J5" i="26"/>
  <c r="I5" i="26"/>
  <c r="I4" i="26" s="1"/>
  <c r="F5" i="26"/>
  <c r="E5" i="26"/>
  <c r="E4" i="26" s="1"/>
  <c r="J81" i="25"/>
  <c r="F81" i="25"/>
  <c r="K81" i="25"/>
  <c r="G81" i="25"/>
  <c r="M81" i="25"/>
  <c r="L81" i="25"/>
  <c r="I81" i="25"/>
  <c r="H81" i="25"/>
  <c r="H77" i="25" s="1"/>
  <c r="E81" i="25"/>
  <c r="M78" i="25"/>
  <c r="M77" i="25" s="1"/>
  <c r="I78" i="25"/>
  <c r="I77" i="25" s="1"/>
  <c r="E78" i="25"/>
  <c r="E77" i="25" s="1"/>
  <c r="J78" i="25"/>
  <c r="J77" i="25" s="1"/>
  <c r="F78" i="25"/>
  <c r="F77" i="25" s="1"/>
  <c r="L78" i="25"/>
  <c r="K78" i="25"/>
  <c r="H78" i="25"/>
  <c r="G78" i="25"/>
  <c r="L77" i="25"/>
  <c r="M73" i="25"/>
  <c r="I73" i="25"/>
  <c r="E73" i="25"/>
  <c r="L73" i="25"/>
  <c r="J73" i="25"/>
  <c r="H73" i="25"/>
  <c r="F73" i="25"/>
  <c r="K73" i="25"/>
  <c r="G73" i="25"/>
  <c r="M68" i="25"/>
  <c r="I68" i="25"/>
  <c r="E68" i="25"/>
  <c r="J68" i="25"/>
  <c r="F68" i="25"/>
  <c r="L68" i="25"/>
  <c r="K68" i="25"/>
  <c r="K64" i="25" s="1"/>
  <c r="H68" i="25"/>
  <c r="G68" i="25"/>
  <c r="L65" i="25"/>
  <c r="L64" i="25" s="1"/>
  <c r="H65" i="25"/>
  <c r="H64" i="25" s="1"/>
  <c r="M65" i="25"/>
  <c r="M64" i="25" s="1"/>
  <c r="I65" i="25"/>
  <c r="I64" i="25" s="1"/>
  <c r="E65" i="25"/>
  <c r="E64" i="25" s="1"/>
  <c r="K65" i="25"/>
  <c r="J65" i="25"/>
  <c r="J64" i="25" s="1"/>
  <c r="G65" i="25"/>
  <c r="F65" i="25"/>
  <c r="F64" i="25" s="1"/>
  <c r="G64" i="25"/>
  <c r="J59" i="25"/>
  <c r="F59" i="25"/>
  <c r="K59" i="25"/>
  <c r="G59" i="25"/>
  <c r="M59" i="25"/>
  <c r="L59" i="25"/>
  <c r="I59" i="25"/>
  <c r="H59" i="25"/>
  <c r="H51" i="25" s="1"/>
  <c r="E59" i="25"/>
  <c r="M56" i="25"/>
  <c r="I56" i="25"/>
  <c r="E56" i="25"/>
  <c r="J56" i="25"/>
  <c r="F56" i="25"/>
  <c r="L56" i="25"/>
  <c r="K56" i="25"/>
  <c r="H56" i="25"/>
  <c r="G56" i="25"/>
  <c r="L53" i="25"/>
  <c r="L52" i="25" s="1"/>
  <c r="H53" i="25"/>
  <c r="H52" i="25" s="1"/>
  <c r="M53" i="25"/>
  <c r="I53" i="25"/>
  <c r="E53" i="25"/>
  <c r="K53" i="25"/>
  <c r="J53" i="25"/>
  <c r="G53" i="25"/>
  <c r="F53" i="25"/>
  <c r="K52" i="25"/>
  <c r="G52" i="25"/>
  <c r="L51" i="25"/>
  <c r="M47" i="25"/>
  <c r="I47" i="25"/>
  <c r="E47" i="25"/>
  <c r="J47" i="25"/>
  <c r="F47" i="25"/>
  <c r="L47" i="25"/>
  <c r="K47" i="25"/>
  <c r="H47" i="25"/>
  <c r="G47" i="25"/>
  <c r="M8" i="25"/>
  <c r="I8" i="25"/>
  <c r="E8" i="25"/>
  <c r="K8" i="25"/>
  <c r="K4" i="25" s="1"/>
  <c r="L8" i="25"/>
  <c r="H8" i="25"/>
  <c r="J8" i="25"/>
  <c r="F8" i="25"/>
  <c r="G8" i="25"/>
  <c r="G4" i="25" s="1"/>
  <c r="L5" i="25"/>
  <c r="L4" i="25" s="1"/>
  <c r="H5" i="25"/>
  <c r="H4" i="25" s="1"/>
  <c r="M5" i="25"/>
  <c r="M4" i="25" s="1"/>
  <c r="I5" i="25"/>
  <c r="I4" i="25" s="1"/>
  <c r="E5" i="25"/>
  <c r="E4" i="25" s="1"/>
  <c r="K5" i="25"/>
  <c r="J5" i="25"/>
  <c r="J4" i="25" s="1"/>
  <c r="G5" i="25"/>
  <c r="F5" i="25"/>
  <c r="F4" i="25" s="1"/>
  <c r="K81" i="24"/>
  <c r="G81" i="24"/>
  <c r="L81" i="24"/>
  <c r="H81" i="24"/>
  <c r="M81" i="24"/>
  <c r="J81" i="24"/>
  <c r="I81" i="24"/>
  <c r="F81" i="24"/>
  <c r="E81" i="24"/>
  <c r="J78" i="24"/>
  <c r="J77" i="24" s="1"/>
  <c r="F78" i="24"/>
  <c r="F77" i="24" s="1"/>
  <c r="K78" i="24"/>
  <c r="K77" i="24" s="1"/>
  <c r="G78" i="24"/>
  <c r="G77" i="24" s="1"/>
  <c r="M78" i="24"/>
  <c r="L78" i="24"/>
  <c r="L77" i="24" s="1"/>
  <c r="I78" i="24"/>
  <c r="H78" i="24"/>
  <c r="H77" i="24" s="1"/>
  <c r="E78" i="24"/>
  <c r="M77" i="24"/>
  <c r="I77" i="24"/>
  <c r="E77" i="24"/>
  <c r="J73" i="24"/>
  <c r="F73" i="24"/>
  <c r="K73" i="24"/>
  <c r="G73" i="24"/>
  <c r="M73" i="24"/>
  <c r="L73" i="24"/>
  <c r="I73" i="24"/>
  <c r="H73" i="24"/>
  <c r="E73" i="24"/>
  <c r="J68" i="24"/>
  <c r="F68" i="24"/>
  <c r="K68" i="24"/>
  <c r="G68" i="24"/>
  <c r="M68" i="24"/>
  <c r="L68" i="24"/>
  <c r="L64" i="24" s="1"/>
  <c r="I68" i="24"/>
  <c r="H68" i="24"/>
  <c r="E68" i="24"/>
  <c r="M65" i="24"/>
  <c r="M64" i="24" s="1"/>
  <c r="I65" i="24"/>
  <c r="I64" i="24" s="1"/>
  <c r="E65" i="24"/>
  <c r="E64" i="24" s="1"/>
  <c r="J65" i="24"/>
  <c r="J64" i="24" s="1"/>
  <c r="F65" i="24"/>
  <c r="F64" i="24" s="1"/>
  <c r="L65" i="24"/>
  <c r="K65" i="24"/>
  <c r="K64" i="24" s="1"/>
  <c r="H65" i="24"/>
  <c r="G65" i="24"/>
  <c r="G64" i="24" s="1"/>
  <c r="H64" i="24"/>
  <c r="K59" i="24"/>
  <c r="G59" i="24"/>
  <c r="L59" i="24"/>
  <c r="H59" i="24"/>
  <c r="M59" i="24"/>
  <c r="J59" i="24"/>
  <c r="I59" i="24"/>
  <c r="F59" i="24"/>
  <c r="E59" i="24"/>
  <c r="J56" i="24"/>
  <c r="F56" i="24"/>
  <c r="K56" i="24"/>
  <c r="G56" i="24"/>
  <c r="M56" i="24"/>
  <c r="L56" i="24"/>
  <c r="L52" i="24" s="1"/>
  <c r="L51" i="24" s="1"/>
  <c r="I56" i="24"/>
  <c r="H56" i="24"/>
  <c r="E56" i="24"/>
  <c r="M53" i="24"/>
  <c r="M52" i="24" s="1"/>
  <c r="I53" i="24"/>
  <c r="I52" i="24" s="1"/>
  <c r="E53" i="24"/>
  <c r="E52" i="24" s="1"/>
  <c r="E51" i="24" s="1"/>
  <c r="J53" i="24"/>
  <c r="J52" i="24" s="1"/>
  <c r="J51" i="24" s="1"/>
  <c r="F53" i="24"/>
  <c r="F52" i="24" s="1"/>
  <c r="F51" i="24" s="1"/>
  <c r="L53" i="24"/>
  <c r="K53" i="24"/>
  <c r="K52" i="24" s="1"/>
  <c r="K51" i="24" s="1"/>
  <c r="H53" i="24"/>
  <c r="G53" i="24"/>
  <c r="G52" i="24" s="1"/>
  <c r="G51" i="24" s="1"/>
  <c r="H52" i="24"/>
  <c r="H51" i="24" s="1"/>
  <c r="M51" i="24"/>
  <c r="I51" i="24"/>
  <c r="J47" i="24"/>
  <c r="F47" i="24"/>
  <c r="K47" i="24"/>
  <c r="G47" i="24"/>
  <c r="M47" i="24"/>
  <c r="L47" i="24"/>
  <c r="I47" i="24"/>
  <c r="H47" i="24"/>
  <c r="E47" i="24"/>
  <c r="M8" i="24"/>
  <c r="I8" i="24"/>
  <c r="E8" i="24"/>
  <c r="K8" i="24"/>
  <c r="J8" i="24"/>
  <c r="G8" i="24"/>
  <c r="F8" i="24"/>
  <c r="L8" i="24"/>
  <c r="H8" i="24"/>
  <c r="H4" i="24" s="1"/>
  <c r="H92" i="24" s="1"/>
  <c r="L5" i="24"/>
  <c r="H5" i="24"/>
  <c r="J5" i="24"/>
  <c r="J4" i="24" s="1"/>
  <c r="J92" i="24" s="1"/>
  <c r="F5" i="24"/>
  <c r="F4" i="24" s="1"/>
  <c r="F92" i="24" s="1"/>
  <c r="K5" i="24"/>
  <c r="K4" i="24" s="1"/>
  <c r="G5" i="24"/>
  <c r="G4" i="24" s="1"/>
  <c r="L4" i="24"/>
  <c r="L92" i="24" s="1"/>
  <c r="I16" i="23"/>
  <c r="E16" i="23"/>
  <c r="K16" i="23"/>
  <c r="J16" i="23"/>
  <c r="H16" i="23"/>
  <c r="G16" i="23"/>
  <c r="F16" i="23"/>
  <c r="D16" i="23"/>
  <c r="C16" i="23"/>
  <c r="J8" i="23"/>
  <c r="H8" i="23"/>
  <c r="F8" i="23"/>
  <c r="D8" i="23"/>
  <c r="K8" i="23"/>
  <c r="I8" i="23"/>
  <c r="G8" i="23"/>
  <c r="E8" i="23"/>
  <c r="C8" i="23"/>
  <c r="K4" i="23"/>
  <c r="K26" i="23" s="1"/>
  <c r="G4" i="23"/>
  <c r="G26" i="23" s="1"/>
  <c r="C4" i="23"/>
  <c r="C26" i="23" s="1"/>
  <c r="J4" i="23"/>
  <c r="J26" i="23" s="1"/>
  <c r="H4" i="23"/>
  <c r="H26" i="23" s="1"/>
  <c r="F4" i="23"/>
  <c r="F26" i="23" s="1"/>
  <c r="D4" i="23"/>
  <c r="D26" i="23" s="1"/>
  <c r="I4" i="23"/>
  <c r="E4" i="23"/>
  <c r="Z20" i="22"/>
  <c r="Z19" i="22"/>
  <c r="Z18" i="22"/>
  <c r="Z17" i="22"/>
  <c r="Z16" i="22"/>
  <c r="Z15" i="22"/>
  <c r="Z14" i="22"/>
  <c r="Z13" i="22"/>
  <c r="Z12" i="22"/>
  <c r="Z11" i="22"/>
  <c r="Z10" i="22"/>
  <c r="Z9" i="22"/>
  <c r="Z8" i="22"/>
  <c r="Z7" i="22"/>
  <c r="Z6" i="22"/>
  <c r="Z5" i="22"/>
  <c r="K19" i="22"/>
  <c r="J19" i="22"/>
  <c r="I19" i="22"/>
  <c r="H19" i="22"/>
  <c r="G19" i="22"/>
  <c r="F19" i="22"/>
  <c r="E19" i="22"/>
  <c r="D19" i="22"/>
  <c r="C19" i="22"/>
  <c r="Z4" i="22"/>
  <c r="K16" i="21"/>
  <c r="I16" i="21"/>
  <c r="H16" i="21"/>
  <c r="G16" i="21"/>
  <c r="E16" i="21"/>
  <c r="D16" i="21"/>
  <c r="C16" i="21"/>
  <c r="J16" i="21"/>
  <c r="F16" i="21"/>
  <c r="J8" i="21"/>
  <c r="H8" i="21"/>
  <c r="F8" i="21"/>
  <c r="D8" i="21"/>
  <c r="K8" i="21"/>
  <c r="I8" i="21"/>
  <c r="G8" i="21"/>
  <c r="E8" i="21"/>
  <c r="C8" i="21"/>
  <c r="K4" i="21"/>
  <c r="G4" i="21"/>
  <c r="C4" i="21"/>
  <c r="J4" i="21"/>
  <c r="J26" i="21" s="1"/>
  <c r="H4" i="21"/>
  <c r="F4" i="21"/>
  <c r="F26" i="21" s="1"/>
  <c r="D4" i="21"/>
  <c r="I4" i="21"/>
  <c r="I26" i="21" s="1"/>
  <c r="E4" i="21"/>
  <c r="E26" i="21" s="1"/>
  <c r="Z20" i="20"/>
  <c r="Z19" i="20"/>
  <c r="Z18" i="20"/>
  <c r="Z17" i="20"/>
  <c r="Z16" i="20"/>
  <c r="Z15" i="20"/>
  <c r="Z14" i="20"/>
  <c r="Z13" i="20"/>
  <c r="Z12" i="20"/>
  <c r="Z11" i="20"/>
  <c r="Z10" i="20"/>
  <c r="Z9" i="20"/>
  <c r="Z8" i="20"/>
  <c r="Z7" i="20"/>
  <c r="Z6" i="20"/>
  <c r="Z5" i="20"/>
  <c r="K19" i="20"/>
  <c r="J19" i="20"/>
  <c r="I19" i="20"/>
  <c r="H19" i="20"/>
  <c r="G19" i="20"/>
  <c r="F19" i="20"/>
  <c r="E19" i="20"/>
  <c r="D19" i="20"/>
  <c r="C19" i="20"/>
  <c r="Z4" i="20"/>
  <c r="J16" i="19"/>
  <c r="K16" i="19"/>
  <c r="G16" i="19"/>
  <c r="C16" i="19"/>
  <c r="H16" i="19"/>
  <c r="D16" i="19"/>
  <c r="I16" i="19"/>
  <c r="F16" i="19"/>
  <c r="E16" i="19"/>
  <c r="H8" i="19"/>
  <c r="D8" i="19"/>
  <c r="K8" i="19"/>
  <c r="J8" i="19"/>
  <c r="I8" i="19"/>
  <c r="G8" i="19"/>
  <c r="F8" i="19"/>
  <c r="E8" i="19"/>
  <c r="C8" i="19"/>
  <c r="J4" i="19"/>
  <c r="J26" i="19" s="1"/>
  <c r="F4" i="19"/>
  <c r="F26" i="19" s="1"/>
  <c r="K4" i="19"/>
  <c r="K26" i="19" s="1"/>
  <c r="G4" i="19"/>
  <c r="G26" i="19" s="1"/>
  <c r="C4" i="19"/>
  <c r="C26" i="19" s="1"/>
  <c r="H4" i="19"/>
  <c r="H26" i="19" s="1"/>
  <c r="D4" i="19"/>
  <c r="D26" i="19" s="1"/>
  <c r="I4" i="19"/>
  <c r="I26" i="19" s="1"/>
  <c r="E4" i="19"/>
  <c r="E26" i="19" s="1"/>
  <c r="Z20" i="18"/>
  <c r="Z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Z5" i="18"/>
  <c r="K19" i="18"/>
  <c r="J19" i="18"/>
  <c r="I19" i="18"/>
  <c r="H19" i="18"/>
  <c r="G19" i="18"/>
  <c r="F19" i="18"/>
  <c r="E19" i="18"/>
  <c r="D19" i="18"/>
  <c r="C19" i="18"/>
  <c r="Z4" i="18"/>
  <c r="K16" i="17"/>
  <c r="J16" i="17"/>
  <c r="I16" i="17"/>
  <c r="H16" i="17"/>
  <c r="G16" i="17"/>
  <c r="F16" i="17"/>
  <c r="E16" i="17"/>
  <c r="D16" i="17"/>
  <c r="C16" i="17"/>
  <c r="H8" i="17"/>
  <c r="D8" i="17"/>
  <c r="K8" i="17"/>
  <c r="J8" i="17"/>
  <c r="I8" i="17"/>
  <c r="G8" i="17"/>
  <c r="F8" i="17"/>
  <c r="E8" i="17"/>
  <c r="C8" i="17"/>
  <c r="J4" i="17"/>
  <c r="J26" i="17" s="1"/>
  <c r="F4" i="17"/>
  <c r="F26" i="17" s="1"/>
  <c r="K4" i="17"/>
  <c r="K26" i="17" s="1"/>
  <c r="G4" i="17"/>
  <c r="G26" i="17" s="1"/>
  <c r="C4" i="17"/>
  <c r="C26" i="17" s="1"/>
  <c r="H4" i="17"/>
  <c r="H26" i="17" s="1"/>
  <c r="D4" i="17"/>
  <c r="D26" i="17" s="1"/>
  <c r="I4" i="17"/>
  <c r="I26" i="17" s="1"/>
  <c r="E4" i="17"/>
  <c r="E26" i="17" s="1"/>
  <c r="Z20" i="16"/>
  <c r="Z19" i="16"/>
  <c r="Z18" i="16"/>
  <c r="Z17" i="16"/>
  <c r="Z16" i="16"/>
  <c r="Z15" i="16"/>
  <c r="Z14" i="16"/>
  <c r="Z13" i="16"/>
  <c r="Z12" i="16"/>
  <c r="Z11" i="16"/>
  <c r="Z10" i="16"/>
  <c r="Z9" i="16"/>
  <c r="Z8" i="16"/>
  <c r="Z7" i="16"/>
  <c r="Z6" i="16"/>
  <c r="Z5" i="16"/>
  <c r="K19" i="16"/>
  <c r="J19" i="16"/>
  <c r="I19" i="16"/>
  <c r="H19" i="16"/>
  <c r="G19" i="16"/>
  <c r="F19" i="16"/>
  <c r="E19" i="16"/>
  <c r="D19" i="16"/>
  <c r="C19" i="16"/>
  <c r="Z4" i="16"/>
  <c r="K16" i="15"/>
  <c r="J16" i="15"/>
  <c r="I16" i="15"/>
  <c r="H16" i="15"/>
  <c r="G16" i="15"/>
  <c r="F16" i="15"/>
  <c r="E16" i="15"/>
  <c r="D16" i="15"/>
  <c r="C16" i="15"/>
  <c r="H8" i="15"/>
  <c r="D8" i="15"/>
  <c r="K8" i="15"/>
  <c r="J8" i="15"/>
  <c r="I8" i="15"/>
  <c r="G8" i="15"/>
  <c r="F8" i="15"/>
  <c r="E8" i="15"/>
  <c r="C8" i="15"/>
  <c r="K4" i="15"/>
  <c r="K26" i="15" s="1"/>
  <c r="J4" i="15"/>
  <c r="J26" i="15" s="1"/>
  <c r="I4" i="15"/>
  <c r="I26" i="15" s="1"/>
  <c r="H4" i="15"/>
  <c r="G4" i="15"/>
  <c r="G26" i="15" s="1"/>
  <c r="F4" i="15"/>
  <c r="F26" i="15" s="1"/>
  <c r="E4" i="15"/>
  <c r="E26" i="15" s="1"/>
  <c r="D4" i="15"/>
  <c r="C4" i="15"/>
  <c r="C26" i="15" s="1"/>
  <c r="Z20" i="14"/>
  <c r="Z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Z6" i="14"/>
  <c r="Z5" i="14"/>
  <c r="K19" i="14"/>
  <c r="J19" i="14"/>
  <c r="I19" i="14"/>
  <c r="H19" i="14"/>
  <c r="G19" i="14"/>
  <c r="F19" i="14"/>
  <c r="E19" i="14"/>
  <c r="D19" i="14"/>
  <c r="C19" i="14"/>
  <c r="Z4" i="14"/>
  <c r="K16" i="13"/>
  <c r="J16" i="13"/>
  <c r="I16" i="13"/>
  <c r="H16" i="13"/>
  <c r="G16" i="13"/>
  <c r="F16" i="13"/>
  <c r="E16" i="13"/>
  <c r="D16" i="13"/>
  <c r="C16" i="13"/>
  <c r="H8" i="13"/>
  <c r="D8" i="13"/>
  <c r="K8" i="13"/>
  <c r="J8" i="13"/>
  <c r="I8" i="13"/>
  <c r="G8" i="13"/>
  <c r="F8" i="13"/>
  <c r="E8" i="13"/>
  <c r="C8" i="13"/>
  <c r="K4" i="13"/>
  <c r="K26" i="13" s="1"/>
  <c r="G4" i="13"/>
  <c r="G26" i="13" s="1"/>
  <c r="H4" i="13"/>
  <c r="H26" i="13" s="1"/>
  <c r="D4" i="13"/>
  <c r="D26" i="13" s="1"/>
  <c r="J4" i="13"/>
  <c r="J26" i="13" s="1"/>
  <c r="I4" i="13"/>
  <c r="I26" i="13" s="1"/>
  <c r="F4" i="13"/>
  <c r="F26" i="13" s="1"/>
  <c r="E4" i="13"/>
  <c r="E26" i="13" s="1"/>
  <c r="C4" i="13"/>
  <c r="C26" i="13" s="1"/>
  <c r="Z20" i="12"/>
  <c r="Z19" i="12"/>
  <c r="Z18" i="12"/>
  <c r="Z17" i="12"/>
  <c r="Z16" i="12"/>
  <c r="Z15" i="12"/>
  <c r="Z14" i="12"/>
  <c r="Z13" i="12"/>
  <c r="Z12" i="12"/>
  <c r="Z11" i="12"/>
  <c r="Z10" i="12"/>
  <c r="Z9" i="12"/>
  <c r="Z8" i="12"/>
  <c r="Z7" i="12"/>
  <c r="Z6" i="12"/>
  <c r="Z5" i="12"/>
  <c r="K19" i="12"/>
  <c r="J19" i="12"/>
  <c r="I19" i="12"/>
  <c r="H19" i="12"/>
  <c r="G19" i="12"/>
  <c r="F19" i="12"/>
  <c r="E19" i="12"/>
  <c r="D19" i="12"/>
  <c r="C19" i="12"/>
  <c r="Z4" i="12"/>
  <c r="K16" i="11"/>
  <c r="J16" i="11"/>
  <c r="I16" i="11"/>
  <c r="H16" i="11"/>
  <c r="G16" i="11"/>
  <c r="F16" i="11"/>
  <c r="E16" i="11"/>
  <c r="D16" i="11"/>
  <c r="C16" i="11"/>
  <c r="H8" i="11"/>
  <c r="D8" i="11"/>
  <c r="K8" i="11"/>
  <c r="J8" i="11"/>
  <c r="I8" i="11"/>
  <c r="G8" i="11"/>
  <c r="F8" i="11"/>
  <c r="E8" i="11"/>
  <c r="C8" i="11"/>
  <c r="K4" i="11"/>
  <c r="K26" i="11" s="1"/>
  <c r="J4" i="11"/>
  <c r="J26" i="11" s="1"/>
  <c r="I4" i="11"/>
  <c r="I26" i="11" s="1"/>
  <c r="H4" i="11"/>
  <c r="G4" i="11"/>
  <c r="G26" i="11" s="1"/>
  <c r="F4" i="11"/>
  <c r="F26" i="11" s="1"/>
  <c r="E4" i="11"/>
  <c r="E26" i="11" s="1"/>
  <c r="D4" i="11"/>
  <c r="C4" i="11"/>
  <c r="C26" i="11" s="1"/>
  <c r="Z20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6" i="10"/>
  <c r="Z5" i="10"/>
  <c r="K19" i="10"/>
  <c r="J19" i="10"/>
  <c r="I19" i="10"/>
  <c r="H19" i="10"/>
  <c r="G19" i="10"/>
  <c r="F19" i="10"/>
  <c r="E19" i="10"/>
  <c r="D19" i="10"/>
  <c r="C19" i="10"/>
  <c r="Z4" i="10"/>
  <c r="K16" i="9"/>
  <c r="J16" i="9"/>
  <c r="I16" i="9"/>
  <c r="H16" i="9"/>
  <c r="G16" i="9"/>
  <c r="F16" i="9"/>
  <c r="E16" i="9"/>
  <c r="D16" i="9"/>
  <c r="C16" i="9"/>
  <c r="H8" i="9"/>
  <c r="D8" i="9"/>
  <c r="K8" i="9"/>
  <c r="J8" i="9"/>
  <c r="I8" i="9"/>
  <c r="G8" i="9"/>
  <c r="F8" i="9"/>
  <c r="E8" i="9"/>
  <c r="C8" i="9"/>
  <c r="K4" i="9"/>
  <c r="K26" i="9" s="1"/>
  <c r="G4" i="9"/>
  <c r="G26" i="9" s="1"/>
  <c r="C4" i="9"/>
  <c r="C26" i="9" s="1"/>
  <c r="I4" i="9"/>
  <c r="I26" i="9" s="1"/>
  <c r="H4" i="9"/>
  <c r="H26" i="9" s="1"/>
  <c r="E4" i="9"/>
  <c r="E26" i="9" s="1"/>
  <c r="D4" i="9"/>
  <c r="D26" i="9" s="1"/>
  <c r="J4" i="9"/>
  <c r="J26" i="9" s="1"/>
  <c r="F4" i="9"/>
  <c r="F26" i="9" s="1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J19" i="8"/>
  <c r="F19" i="8"/>
  <c r="Z5" i="8"/>
  <c r="K19" i="8"/>
  <c r="I19" i="8"/>
  <c r="H19" i="8"/>
  <c r="G19" i="8"/>
  <c r="E19" i="8"/>
  <c r="D19" i="8"/>
  <c r="C19" i="8"/>
  <c r="Z4" i="8"/>
  <c r="H16" i="7"/>
  <c r="D16" i="7"/>
  <c r="J16" i="7"/>
  <c r="I16" i="7"/>
  <c r="F16" i="7"/>
  <c r="E16" i="7"/>
  <c r="K16" i="7"/>
  <c r="G16" i="7"/>
  <c r="C16" i="7"/>
  <c r="I8" i="7"/>
  <c r="E8" i="7"/>
  <c r="K8" i="7"/>
  <c r="J8" i="7"/>
  <c r="G8" i="7"/>
  <c r="F8" i="7"/>
  <c r="C8" i="7"/>
  <c r="H8" i="7"/>
  <c r="D8" i="7"/>
  <c r="I4" i="7"/>
  <c r="E4" i="7"/>
  <c r="K4" i="7"/>
  <c r="J4" i="7"/>
  <c r="J26" i="7" s="1"/>
  <c r="G4" i="7"/>
  <c r="F4" i="7"/>
  <c r="F26" i="7" s="1"/>
  <c r="C4" i="7"/>
  <c r="H4" i="7"/>
  <c r="H26" i="7" s="1"/>
  <c r="D4" i="7"/>
  <c r="D26" i="7" s="1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K19" i="6"/>
  <c r="J19" i="6"/>
  <c r="I19" i="6"/>
  <c r="H19" i="6"/>
  <c r="G19" i="6"/>
  <c r="F19" i="6"/>
  <c r="E19" i="6"/>
  <c r="D19" i="6"/>
  <c r="C19" i="6"/>
  <c r="Z4" i="6"/>
  <c r="K16" i="5"/>
  <c r="G16" i="5"/>
  <c r="C16" i="5"/>
  <c r="I16" i="5"/>
  <c r="H16" i="5"/>
  <c r="E16" i="5"/>
  <c r="D16" i="5"/>
  <c r="J16" i="5"/>
  <c r="F16" i="5"/>
  <c r="H8" i="5"/>
  <c r="D8" i="5"/>
  <c r="J8" i="5"/>
  <c r="I8" i="5"/>
  <c r="F8" i="5"/>
  <c r="E8" i="5"/>
  <c r="K8" i="5"/>
  <c r="G8" i="5"/>
  <c r="C8" i="5"/>
  <c r="H4" i="5"/>
  <c r="H26" i="5" s="1"/>
  <c r="D4" i="5"/>
  <c r="D26" i="5" s="1"/>
  <c r="J4" i="5"/>
  <c r="J26" i="5" s="1"/>
  <c r="I4" i="5"/>
  <c r="I26" i="5" s="1"/>
  <c r="F4" i="5"/>
  <c r="F26" i="5" s="1"/>
  <c r="E4" i="5"/>
  <c r="E26" i="5" s="1"/>
  <c r="K4" i="5"/>
  <c r="K26" i="5" s="1"/>
  <c r="G4" i="5"/>
  <c r="G26" i="5" s="1"/>
  <c r="C4" i="5"/>
  <c r="C26" i="5" s="1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K19" i="4"/>
  <c r="J19" i="4"/>
  <c r="I19" i="4"/>
  <c r="H19" i="4"/>
  <c r="G19" i="4"/>
  <c r="F19" i="4"/>
  <c r="E19" i="4"/>
  <c r="D19" i="4"/>
  <c r="C19" i="4"/>
  <c r="Z4" i="4"/>
  <c r="J15" i="2"/>
  <c r="D4" i="2"/>
  <c r="I4" i="2"/>
  <c r="E4" i="2"/>
  <c r="G40" i="33" l="1"/>
  <c r="J4" i="34"/>
  <c r="J92" i="34" s="1"/>
  <c r="H40" i="33"/>
  <c r="F40" i="33"/>
  <c r="J40" i="33"/>
  <c r="E40" i="33"/>
  <c r="I40" i="33"/>
  <c r="M40" i="33"/>
  <c r="L92" i="34"/>
  <c r="H64" i="34"/>
  <c r="H51" i="34" s="1"/>
  <c r="H92" i="34" s="1"/>
  <c r="K40" i="33"/>
  <c r="I77" i="34"/>
  <c r="I92" i="34" s="1"/>
  <c r="E5" i="24"/>
  <c r="E4" i="24" s="1"/>
  <c r="E92" i="24" s="1"/>
  <c r="I5" i="24"/>
  <c r="I4" i="24" s="1"/>
  <c r="I92" i="24" s="1"/>
  <c r="M5" i="24"/>
  <c r="M4" i="24" s="1"/>
  <c r="M92" i="24" s="1"/>
  <c r="F52" i="25"/>
  <c r="F51" i="25" s="1"/>
  <c r="E52" i="25"/>
  <c r="E51" i="25" s="1"/>
  <c r="I52" i="25"/>
  <c r="I51" i="25" s="1"/>
  <c r="M52" i="25"/>
  <c r="M51" i="25" s="1"/>
  <c r="K77" i="25"/>
  <c r="M64" i="26"/>
  <c r="H64" i="26"/>
  <c r="L64" i="26"/>
  <c r="G64" i="26"/>
  <c r="G51" i="26" s="1"/>
  <c r="K64" i="26"/>
  <c r="K51" i="26" s="1"/>
  <c r="K92" i="26" s="1"/>
  <c r="E77" i="26"/>
  <c r="I77" i="26"/>
  <c r="M77" i="26"/>
  <c r="H77" i="26"/>
  <c r="L77" i="26"/>
  <c r="H51" i="27"/>
  <c r="H92" i="27" s="1"/>
  <c r="G4" i="28"/>
  <c r="H51" i="28"/>
  <c r="H92" i="28" s="1"/>
  <c r="G92" i="24"/>
  <c r="G51" i="25"/>
  <c r="G92" i="25" s="1"/>
  <c r="J52" i="25"/>
  <c r="J51" i="25" s="1"/>
  <c r="J92" i="25" s="1"/>
  <c r="G77" i="25"/>
  <c r="E64" i="26"/>
  <c r="F77" i="26"/>
  <c r="F92" i="26" s="1"/>
  <c r="L4" i="27"/>
  <c r="L92" i="27" s="1"/>
  <c r="I51" i="27"/>
  <c r="I92" i="27" s="1"/>
  <c r="L51" i="28"/>
  <c r="G92" i="26"/>
  <c r="E51" i="26"/>
  <c r="E92" i="26" s="1"/>
  <c r="K92" i="24"/>
  <c r="F92" i="25"/>
  <c r="E92" i="25"/>
  <c r="I92" i="25"/>
  <c r="M92" i="25"/>
  <c r="H92" i="25"/>
  <c r="L92" i="25"/>
  <c r="K51" i="25"/>
  <c r="K92" i="25" s="1"/>
  <c r="M51" i="26"/>
  <c r="M92" i="26" s="1"/>
  <c r="H51" i="26"/>
  <c r="H92" i="26" s="1"/>
  <c r="L51" i="26"/>
  <c r="L92" i="26" s="1"/>
  <c r="I64" i="26"/>
  <c r="I51" i="26" s="1"/>
  <c r="I92" i="26" s="1"/>
  <c r="J77" i="26"/>
  <c r="J92" i="26" s="1"/>
  <c r="L92" i="28"/>
  <c r="F65" i="27"/>
  <c r="F64" i="27" s="1"/>
  <c r="F51" i="27" s="1"/>
  <c r="F92" i="27" s="1"/>
  <c r="J65" i="27"/>
  <c r="J64" i="27" s="1"/>
  <c r="J51" i="27" s="1"/>
  <c r="J92" i="27" s="1"/>
  <c r="I77" i="27"/>
  <c r="G78" i="27"/>
  <c r="G77" i="27" s="1"/>
  <c r="K78" i="27"/>
  <c r="K77" i="27" s="1"/>
  <c r="K4" i="28"/>
  <c r="F56" i="28"/>
  <c r="F52" i="28" s="1"/>
  <c r="F51" i="28" s="1"/>
  <c r="J56" i="28"/>
  <c r="J52" i="28" s="1"/>
  <c r="J51" i="28" s="1"/>
  <c r="E65" i="28"/>
  <c r="E64" i="28" s="1"/>
  <c r="E51" i="28" s="1"/>
  <c r="I65" i="28"/>
  <c r="I64" i="28" s="1"/>
  <c r="I51" i="28" s="1"/>
  <c r="M65" i="28"/>
  <c r="M64" i="28" s="1"/>
  <c r="M51" i="28" s="1"/>
  <c r="E47" i="29"/>
  <c r="E4" i="29" s="1"/>
  <c r="E92" i="29" s="1"/>
  <c r="I47" i="29"/>
  <c r="M47" i="29"/>
  <c r="G52" i="29"/>
  <c r="K51" i="30"/>
  <c r="K92" i="30" s="1"/>
  <c r="M4" i="29"/>
  <c r="K64" i="27"/>
  <c r="E8" i="28"/>
  <c r="E4" i="28" s="1"/>
  <c r="E92" i="28" s="1"/>
  <c r="I8" i="28"/>
  <c r="I4" i="28" s="1"/>
  <c r="I92" i="28" s="1"/>
  <c r="M8" i="28"/>
  <c r="M4" i="28" s="1"/>
  <c r="G92" i="30"/>
  <c r="I4" i="29"/>
  <c r="G47" i="27"/>
  <c r="G4" i="27" s="1"/>
  <c r="G92" i="27" s="1"/>
  <c r="K47" i="27"/>
  <c r="K4" i="27" s="1"/>
  <c r="K92" i="27" s="1"/>
  <c r="K52" i="27"/>
  <c r="K51" i="27" s="1"/>
  <c r="F4" i="28"/>
  <c r="F8" i="28"/>
  <c r="J8" i="28"/>
  <c r="J4" i="28" s="1"/>
  <c r="K52" i="28"/>
  <c r="K51" i="28" s="1"/>
  <c r="G59" i="28"/>
  <c r="G51" i="28" s="1"/>
  <c r="K59" i="28"/>
  <c r="F73" i="28"/>
  <c r="J73" i="28"/>
  <c r="G77" i="28"/>
  <c r="K77" i="28"/>
  <c r="H5" i="29"/>
  <c r="H4" i="29" s="1"/>
  <c r="L5" i="29"/>
  <c r="L4" i="29" s="1"/>
  <c r="F68" i="29"/>
  <c r="F64" i="29" s="1"/>
  <c r="J68" i="29"/>
  <c r="J64" i="29" s="1"/>
  <c r="F78" i="29"/>
  <c r="F77" i="29" s="1"/>
  <c r="J78" i="29"/>
  <c r="J77" i="29" s="1"/>
  <c r="F4" i="30"/>
  <c r="F59" i="30"/>
  <c r="J59" i="30"/>
  <c r="E73" i="30"/>
  <c r="E51" i="30" s="1"/>
  <c r="I73" i="30"/>
  <c r="I51" i="30" s="1"/>
  <c r="M73" i="30"/>
  <c r="M51" i="30" s="1"/>
  <c r="E51" i="31"/>
  <c r="I51" i="31"/>
  <c r="M51" i="31"/>
  <c r="K51" i="31"/>
  <c r="K92" i="31" s="1"/>
  <c r="F56" i="29"/>
  <c r="F52" i="29" s="1"/>
  <c r="F51" i="29" s="1"/>
  <c r="F92" i="29" s="1"/>
  <c r="J56" i="29"/>
  <c r="J52" i="29" s="1"/>
  <c r="G59" i="29"/>
  <c r="K59" i="29"/>
  <c r="K51" i="29" s="1"/>
  <c r="K92" i="29" s="1"/>
  <c r="F73" i="29"/>
  <c r="J73" i="29"/>
  <c r="H77" i="29"/>
  <c r="J4" i="30"/>
  <c r="H5" i="30"/>
  <c r="H4" i="30" s="1"/>
  <c r="L5" i="30"/>
  <c r="L4" i="30" s="1"/>
  <c r="F51" i="30"/>
  <c r="F92" i="32"/>
  <c r="E53" i="29"/>
  <c r="E52" i="29" s="1"/>
  <c r="E51" i="29" s="1"/>
  <c r="I53" i="29"/>
  <c r="I52" i="29" s="1"/>
  <c r="I51" i="29" s="1"/>
  <c r="M53" i="29"/>
  <c r="M52" i="29" s="1"/>
  <c r="M51" i="29" s="1"/>
  <c r="L77" i="29"/>
  <c r="G81" i="29"/>
  <c r="G77" i="29" s="1"/>
  <c r="K81" i="29"/>
  <c r="K77" i="29" s="1"/>
  <c r="E8" i="30"/>
  <c r="E4" i="30" s="1"/>
  <c r="E92" i="30" s="1"/>
  <c r="I8" i="30"/>
  <c r="I4" i="30" s="1"/>
  <c r="I92" i="30" s="1"/>
  <c r="M8" i="30"/>
  <c r="M4" i="30" s="1"/>
  <c r="J51" i="30"/>
  <c r="H53" i="30"/>
  <c r="H52" i="30" s="1"/>
  <c r="H51" i="30" s="1"/>
  <c r="L53" i="30"/>
  <c r="L52" i="30" s="1"/>
  <c r="L51" i="30" s="1"/>
  <c r="H65" i="30"/>
  <c r="H64" i="30" s="1"/>
  <c r="L65" i="30"/>
  <c r="L64" i="30" s="1"/>
  <c r="E78" i="30"/>
  <c r="E77" i="30" s="1"/>
  <c r="I78" i="30"/>
  <c r="I77" i="30" s="1"/>
  <c r="M78" i="30"/>
  <c r="M77" i="30" s="1"/>
  <c r="J4" i="31"/>
  <c r="J64" i="31"/>
  <c r="F77" i="31"/>
  <c r="J77" i="31"/>
  <c r="I4" i="32"/>
  <c r="E52" i="32"/>
  <c r="E51" i="32" s="1"/>
  <c r="M52" i="32"/>
  <c r="H52" i="32"/>
  <c r="L52" i="32"/>
  <c r="I64" i="32"/>
  <c r="G65" i="32"/>
  <c r="G64" i="32" s="1"/>
  <c r="G51" i="32" s="1"/>
  <c r="K65" i="32"/>
  <c r="K64" i="32" s="1"/>
  <c r="K51" i="32" s="1"/>
  <c r="J77" i="32"/>
  <c r="J92" i="32" s="1"/>
  <c r="H78" i="32"/>
  <c r="H77" i="32" s="1"/>
  <c r="L78" i="32"/>
  <c r="L77" i="32" s="1"/>
  <c r="G51" i="31"/>
  <c r="G92" i="31" s="1"/>
  <c r="J52" i="31"/>
  <c r="J51" i="31" s="1"/>
  <c r="M64" i="32"/>
  <c r="H68" i="32"/>
  <c r="H64" i="32" s="1"/>
  <c r="L68" i="32"/>
  <c r="L64" i="32" s="1"/>
  <c r="M77" i="32"/>
  <c r="E81" i="32"/>
  <c r="E77" i="32" s="1"/>
  <c r="I81" i="32"/>
  <c r="I77" i="32" s="1"/>
  <c r="M81" i="32"/>
  <c r="F4" i="31"/>
  <c r="F92" i="31" s="1"/>
  <c r="E4" i="31"/>
  <c r="E92" i="31" s="1"/>
  <c r="I4" i="31"/>
  <c r="I92" i="31" s="1"/>
  <c r="M4" i="31"/>
  <c r="M92" i="31" s="1"/>
  <c r="H4" i="31"/>
  <c r="H92" i="31" s="1"/>
  <c r="L4" i="31"/>
  <c r="L92" i="31" s="1"/>
  <c r="E4" i="32"/>
  <c r="M4" i="32"/>
  <c r="H4" i="32"/>
  <c r="L4" i="32"/>
  <c r="G4" i="32"/>
  <c r="K4" i="32"/>
  <c r="I52" i="32"/>
  <c r="I51" i="32" s="1"/>
  <c r="H73" i="32"/>
  <c r="L73" i="32"/>
  <c r="G4" i="2"/>
  <c r="C26" i="7"/>
  <c r="G26" i="7"/>
  <c r="K26" i="7"/>
  <c r="E26" i="7"/>
  <c r="I26" i="7"/>
  <c r="C4" i="2"/>
  <c r="F15" i="2"/>
  <c r="C15" i="2"/>
  <c r="G15" i="2"/>
  <c r="K15" i="2"/>
  <c r="D15" i="2"/>
  <c r="H15" i="2"/>
  <c r="H4" i="2"/>
  <c r="K4" i="2"/>
  <c r="F4" i="2"/>
  <c r="J4" i="2"/>
  <c r="D26" i="11"/>
  <c r="H26" i="11"/>
  <c r="D26" i="21"/>
  <c r="H26" i="21"/>
  <c r="C26" i="21"/>
  <c r="G26" i="21"/>
  <c r="K26" i="21"/>
  <c r="I26" i="23"/>
  <c r="E15" i="2"/>
  <c r="I15" i="2"/>
  <c r="D26" i="15"/>
  <c r="H26" i="15"/>
  <c r="E26" i="23"/>
  <c r="J51" i="29" l="1"/>
  <c r="J92" i="29" s="1"/>
  <c r="M92" i="30"/>
  <c r="J92" i="28"/>
  <c r="M92" i="28"/>
  <c r="G92" i="32"/>
  <c r="E92" i="32"/>
  <c r="M51" i="32"/>
  <c r="M92" i="32" s="1"/>
  <c r="L92" i="30"/>
  <c r="L92" i="29"/>
  <c r="M92" i="29"/>
  <c r="L92" i="32"/>
  <c r="H92" i="30"/>
  <c r="H92" i="29"/>
  <c r="F92" i="28"/>
  <c r="K92" i="28"/>
  <c r="G92" i="28"/>
  <c r="H92" i="32"/>
  <c r="L51" i="32"/>
  <c r="I92" i="32"/>
  <c r="J92" i="31"/>
  <c r="J92" i="30"/>
  <c r="F92" i="30"/>
  <c r="G51" i="29"/>
  <c r="G92" i="29" s="1"/>
  <c r="K92" i="32"/>
  <c r="H51" i="32"/>
  <c r="I92" i="29"/>
</calcChain>
</file>

<file path=xl/sharedStrings.xml><?xml version="1.0" encoding="utf-8"?>
<sst xmlns="http://schemas.openxmlformats.org/spreadsheetml/2006/main" count="14565" uniqueCount="209">
  <si>
    <t>Outcome</t>
  </si>
  <si>
    <t>Main appropriation</t>
  </si>
  <si>
    <t>Adjusted appropriation</t>
  </si>
  <si>
    <t>Revised estimate</t>
  </si>
  <si>
    <t>Medium-term estimates</t>
  </si>
  <si>
    <t xml:space="preserve">R thousand </t>
  </si>
  <si>
    <t>Filter</t>
  </si>
  <si>
    <t>Section number:</t>
  </si>
  <si>
    <t>Sub-section</t>
  </si>
  <si>
    <t>TabChap</t>
  </si>
  <si>
    <t>Tax receipts</t>
  </si>
  <si>
    <t>Casino taxes</t>
  </si>
  <si>
    <t>Horse racing taxes</t>
  </si>
  <si>
    <t>Liquor licences</t>
  </si>
  <si>
    <t>Motor vehicle licences</t>
  </si>
  <si>
    <t>Sales of goods and services other than capital assets</t>
  </si>
  <si>
    <t>Transfers received</t>
  </si>
  <si>
    <t>Fines, penalties and forfeits</t>
  </si>
  <si>
    <t>Interest, dividends and rent on land</t>
  </si>
  <si>
    <t xml:space="preserve">Sales of capital assets </t>
  </si>
  <si>
    <t>Transactions in financial assets and liabilities</t>
  </si>
  <si>
    <t>Total departmental receipts</t>
  </si>
  <si>
    <t>Total payments and estimates</t>
  </si>
  <si>
    <t>Current payments</t>
  </si>
  <si>
    <t xml:space="preserve">Compensation of employees </t>
  </si>
  <si>
    <t xml:space="preserve">Goods and services </t>
  </si>
  <si>
    <t xml:space="preserve">Interest and rent on land </t>
  </si>
  <si>
    <t>Transfers and subsidies to:</t>
  </si>
  <si>
    <t xml:space="preserve">Provinces and municipalities </t>
  </si>
  <si>
    <t>Departmental agencies and accounts</t>
  </si>
  <si>
    <t>Higher education institutions</t>
  </si>
  <si>
    <t>Foreign governments and international organisations</t>
  </si>
  <si>
    <t>Public corporations and private enterprises</t>
  </si>
  <si>
    <t>Non-profit institutions</t>
  </si>
  <si>
    <t xml:space="preserve">Households </t>
  </si>
  <si>
    <t>Payments for capital assets</t>
  </si>
  <si>
    <t>Buildings and other fixed structures</t>
  </si>
  <si>
    <t>Machinery and equipment</t>
  </si>
  <si>
    <t>Heritage Assets</t>
  </si>
  <si>
    <t>Specialised military assets</t>
  </si>
  <si>
    <t>Biological assets</t>
  </si>
  <si>
    <t>Land and sub-soil assets</t>
  </si>
  <si>
    <t>Software and other intangible assets</t>
  </si>
  <si>
    <t>Payments for financial assets</t>
  </si>
  <si>
    <t/>
  </si>
  <si>
    <t>Total economic classification</t>
  </si>
  <si>
    <t>Salaries and wages</t>
  </si>
  <si>
    <t>Social contributions</t>
  </si>
  <si>
    <t>Administrative fees</t>
  </si>
  <si>
    <t>Advertising</t>
  </si>
  <si>
    <t>Assets less than the capitalisation threshold</t>
  </si>
  <si>
    <t>Audit cost: External</t>
  </si>
  <si>
    <t>Bursaries: Employees</t>
  </si>
  <si>
    <t>Catering: Departmental activities</t>
  </si>
  <si>
    <t>Communication (G&amp;S)</t>
  </si>
  <si>
    <t>Computer services</t>
  </si>
  <si>
    <t>Consultants and professional services: Business and advisory services</t>
  </si>
  <si>
    <t>Consultants and professional services: Infrastructure and planning</t>
  </si>
  <si>
    <t>Consultants and professional services: Laboratory services</t>
  </si>
  <si>
    <t>Consultants and professional services: Scientific and technological services</t>
  </si>
  <si>
    <t>Consultants and professional services: Legal costs</t>
  </si>
  <si>
    <t>Contractors</t>
  </si>
  <si>
    <t>Agency and support / outsourced services</t>
  </si>
  <si>
    <t>Entertainment</t>
  </si>
  <si>
    <t>Fleet services (including government motor transport)</t>
  </si>
  <si>
    <t>Housing</t>
  </si>
  <si>
    <t>Inventory: Clothing material and accessories</t>
  </si>
  <si>
    <t>Inventory: Farming supplies</t>
  </si>
  <si>
    <t>Inventory: Food and food supplies</t>
  </si>
  <si>
    <t>Inventory: Fuel, oil and gas</t>
  </si>
  <si>
    <t>Inventory: Learner and teacher support material</t>
  </si>
  <si>
    <t>Inventory: Materials and supplies</t>
  </si>
  <si>
    <t>Inventory: Medical supplies</t>
  </si>
  <si>
    <t>Inventory: Medicine</t>
  </si>
  <si>
    <t>Medsas inventory interface</t>
  </si>
  <si>
    <t>Inventory: Other supplies</t>
  </si>
  <si>
    <t>Consumable supplies</t>
  </si>
  <si>
    <t>Consumable: Stationery,printing and office supplies</t>
  </si>
  <si>
    <t>Operating leases</t>
  </si>
  <si>
    <t>Property payments</t>
  </si>
  <si>
    <t>Transport provided: Departmental activity</t>
  </si>
  <si>
    <t>Travel and subsistence</t>
  </si>
  <si>
    <t>Training and development</t>
  </si>
  <si>
    <t>Operating payments</t>
  </si>
  <si>
    <t>Venues and facilities</t>
  </si>
  <si>
    <t>Rental and hiring</t>
  </si>
  <si>
    <t>Interest</t>
  </si>
  <si>
    <t>Rent on land</t>
  </si>
  <si>
    <t>Transfers and subsidies</t>
  </si>
  <si>
    <t>Provinces</t>
  </si>
  <si>
    <t>Provincial Revenue Funds</t>
  </si>
  <si>
    <t>Provincial agencies and funds</t>
  </si>
  <si>
    <t>Municipalities</t>
  </si>
  <si>
    <t>Municipal agencies and funds</t>
  </si>
  <si>
    <t>Social security funds</t>
  </si>
  <si>
    <t>Provide list of entities receiving transfers</t>
  </si>
  <si>
    <t>Public corporations</t>
  </si>
  <si>
    <t>Subsidies on production</t>
  </si>
  <si>
    <t>Other transfers</t>
  </si>
  <si>
    <t>Private enterprises</t>
  </si>
  <si>
    <t>Social benefits</t>
  </si>
  <si>
    <t>Other transfers to households</t>
  </si>
  <si>
    <t>Buildings</t>
  </si>
  <si>
    <t>Other fixed structures</t>
  </si>
  <si>
    <t>Transport equipment</t>
  </si>
  <si>
    <t>Other machinery and equipment</t>
  </si>
  <si>
    <t>Sale of goods and services produced by department (excluding capital assets)</t>
  </si>
  <si>
    <t>Sales by market establishments</t>
  </si>
  <si>
    <t xml:space="preserve">Administrative fees </t>
  </si>
  <si>
    <t>Other sales</t>
  </si>
  <si>
    <t>Of which</t>
  </si>
  <si>
    <t>Health patient fees</t>
  </si>
  <si>
    <t>Other (Specify)</t>
  </si>
  <si>
    <t>Sales of scrap, waste, arms and other used current goods (excluding capital assets)</t>
  </si>
  <si>
    <t>Transfers received from:</t>
  </si>
  <si>
    <t>Other governmental units</t>
  </si>
  <si>
    <t>Foreign governments</t>
  </si>
  <si>
    <t>International organisations</t>
  </si>
  <si>
    <t>Households and non-profit institutions</t>
  </si>
  <si>
    <t xml:space="preserve">Dividends </t>
  </si>
  <si>
    <t>Sales of capital assets</t>
  </si>
  <si>
    <t>Other capital assets</t>
  </si>
  <si>
    <t>1. Office Of The Mec</t>
  </si>
  <si>
    <t>2. Corporate Services</t>
  </si>
  <si>
    <t>3. Education Management</t>
  </si>
  <si>
    <t>4. Human Resource Development</t>
  </si>
  <si>
    <t>5. Education Management Information System (Emis)</t>
  </si>
  <si>
    <t>6. Conditional Grants</t>
  </si>
  <si>
    <t>1. Public Primary Schools</t>
  </si>
  <si>
    <t>2. Public Secondary Schools</t>
  </si>
  <si>
    <t>3. Human Resource Development</t>
  </si>
  <si>
    <t>4. School Sport, Culture And Media Services</t>
  </si>
  <si>
    <t>5. Conditional Grants</t>
  </si>
  <si>
    <t>1. Primary Phase</t>
  </si>
  <si>
    <t>2. Secondary Phase</t>
  </si>
  <si>
    <t>1. Schools</t>
  </si>
  <si>
    <t>2. Human Resource Development</t>
  </si>
  <si>
    <t>3. School Sport, Culture And Media Services</t>
  </si>
  <si>
    <t>4. Conditional Grants For Osd Therapist</t>
  </si>
  <si>
    <t>1. Public Institutions</t>
  </si>
  <si>
    <t>2. Youth Colleges</t>
  </si>
  <si>
    <t>3. Professional Services</t>
  </si>
  <si>
    <t>5. In-College Sport And Culture</t>
  </si>
  <si>
    <t>1. Public Centres</t>
  </si>
  <si>
    <t>2. Subsidies To Private Centres</t>
  </si>
  <si>
    <t>1. Grade R In Public Schools</t>
  </si>
  <si>
    <t>2. Grade R In Community Centres</t>
  </si>
  <si>
    <t>3. Pre-Grade R Training</t>
  </si>
  <si>
    <t>1. Administration</t>
  </si>
  <si>
    <t>2. Public Ordinary Schools</t>
  </si>
  <si>
    <t>3. Special Schools</t>
  </si>
  <si>
    <t>4. Early Childhood Development</t>
  </si>
  <si>
    <t>1. Payments To Seta</t>
  </si>
  <si>
    <t>2. Professional Services</t>
  </si>
  <si>
    <t>3. Special Projects</t>
  </si>
  <si>
    <t>4. External Examinations</t>
  </si>
  <si>
    <t>Table B.1: Specification of receipts: Education</t>
  </si>
  <si>
    <t>2010/11</t>
  </si>
  <si>
    <t>2011/12</t>
  </si>
  <si>
    <t>2012/13</t>
  </si>
  <si>
    <t>2013/14</t>
  </si>
  <si>
    <t>2014/15</t>
  </si>
  <si>
    <t>2015/16</t>
  </si>
  <si>
    <t>2016/17</t>
  </si>
  <si>
    <t>2. Public Ordinary School Education</t>
  </si>
  <si>
    <t>3. Independent School Subsidies</t>
  </si>
  <si>
    <t>4. Public Special School Education</t>
  </si>
  <si>
    <t>5. Further Education And Training</t>
  </si>
  <si>
    <t>6. Adult Basic Education And Training</t>
  </si>
  <si>
    <t>7. Early Childhood Development</t>
  </si>
  <si>
    <t>8. Infrastructure Development</t>
  </si>
  <si>
    <t>9. Auxiliary And Associated Services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</si>
  <si>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</si>
  <si>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</si>
  <si>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</si>
  <si>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</si>
  <si>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</si>
  <si>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</si>
  <si>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Table 3: Summary of departmental receipts collection</t>
  </si>
  <si>
    <t>Table 4: Summary of payments and estimates by programme: Education</t>
  </si>
  <si>
    <t>Table 5: Summary of provincial payments and estimates by economic classification: Education</t>
  </si>
  <si>
    <t>Table 11: Summary of payments and estimates by sub-programme: Administration</t>
  </si>
  <si>
    <t>Table 12: Summary of payments and estimates by economic classification: Administration</t>
  </si>
  <si>
    <t>Table 14: Summary of payments and estimates by sub-programme: Public Ordinary School Education</t>
  </si>
  <si>
    <t>Table 15: Summary of payments and estimates by economic classification: Public Ordinary School Education</t>
  </si>
  <si>
    <t>Table 17: Summary of payments and estimates by sub-programme: Independent School Subsidies</t>
  </si>
  <si>
    <t>Table 18: Summary of payments and estimates by economic classification: Independent School Subsidies</t>
  </si>
  <si>
    <t>Table 20: Summary of payments and estimates by sub-programme: Public Special School Education</t>
  </si>
  <si>
    <t>Table 21: Summary of payments and estimates by economic classification: Public Special School Education</t>
  </si>
  <si>
    <t>Table 23: Summary of payments and estimates by sub-programme: Further Education And Training</t>
  </si>
  <si>
    <t>Table 24: Summary of payments and estimates by economic classification: Further Education And Training</t>
  </si>
  <si>
    <t>Table 26: Summary of payments and estimates by sub-programme: Adult Basic Education And Training</t>
  </si>
  <si>
    <t>Table 27: Summary of payments and estimates by economic classification: Adult Basic Education And Training</t>
  </si>
  <si>
    <t>Table 29: Summary of payments and estimates by sub-programme: Early Childhood Development</t>
  </si>
  <si>
    <t>Table 30: Summary of payments and estimates by economic classification: Early Childhood Development</t>
  </si>
  <si>
    <t>Table 32: Summary of payments and estimates by sub-programme: Infrastructure Development</t>
  </si>
  <si>
    <t>Table 33: Summary of payments and estimates by economic classification: Infrastructure Development</t>
  </si>
  <si>
    <t>Table 35: Summary of payments and estimates by sub-programme: Auxiliary And Associated Services</t>
  </si>
  <si>
    <t>Table 36: Summary of payments and estimates by economic classification: Auxiliary And Associated Services</t>
  </si>
  <si>
    <t>Table B.2: Payments and estimates by economic classification: Summary</t>
  </si>
  <si>
    <t>Table B.2A: Payments and estimates by economic classification: Administration</t>
  </si>
  <si>
    <t>Table B.2B: Payments and estimates by economic classification: Public Ordinary School Education</t>
  </si>
  <si>
    <t>Table B.2C: Payments and estimates by economic classification: Independent School Subsidies</t>
  </si>
  <si>
    <t>Table B.2D: Payments and estimates by economic classification: Public Special School Education</t>
  </si>
  <si>
    <t>Table B.2E: Payments and estimates by economic classification: Further Education And Training</t>
  </si>
  <si>
    <t>Table B.2F: Payments and estimates by economic classification: Adult Basic Education And Training</t>
  </si>
  <si>
    <t>Table B.2G: Payments and estimates by economic classification: Early Childhood Development</t>
  </si>
  <si>
    <t>Table B.2H: Payments and estimates by economic classification: Infrastructure Development</t>
  </si>
  <si>
    <t>Table B.2I: Payments and estimates by economic classification: Auxiliary And Associated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</si>
</sst>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*\ \-#,##0_);_(* &quot;–&quot;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7" fontId="4" fillId="0" borderId="5" xfId="0" quotePrefix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indent="1"/>
    </xf>
    <xf numFmtId="164" fontId="5" fillId="0" borderId="0" xfId="0" applyNumberFormat="1" applyFont="1" applyFill="1" applyBorder="1" applyAlignment="1" applyProtection="1">
      <alignment horizontal="right" vertical="top"/>
    </xf>
    <xf numFmtId="164" fontId="5" fillId="0" borderId="8" xfId="0" applyNumberFormat="1" applyFont="1" applyFill="1" applyBorder="1" applyAlignment="1" applyProtection="1">
      <alignment horizontal="right" vertical="top"/>
    </xf>
    <xf numFmtId="164" fontId="5" fillId="0" borderId="9" xfId="0" applyNumberFormat="1" applyFont="1" applyFill="1" applyBorder="1" applyAlignment="1" applyProtection="1">
      <alignment horizontal="right" vertical="top"/>
    </xf>
    <xf numFmtId="0" fontId="6" fillId="0" borderId="0" xfId="0" applyFont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164" fontId="9" fillId="0" borderId="13" xfId="0" applyNumberFormat="1" applyFont="1" applyFill="1" applyBorder="1" applyAlignment="1" applyProtection="1">
      <alignment horizontal="right" vertical="top"/>
    </xf>
    <xf numFmtId="164" fontId="9" fillId="0" borderId="14" xfId="0" applyNumberFormat="1" applyFont="1" applyFill="1" applyBorder="1" applyAlignment="1" applyProtection="1">
      <alignment horizontal="right" vertical="top"/>
    </xf>
    <xf numFmtId="164" fontId="9" fillId="0" borderId="15" xfId="0" applyNumberFormat="1" applyFont="1" applyFill="1" applyBorder="1" applyAlignment="1" applyProtection="1">
      <alignment horizontal="right" vertical="top"/>
    </xf>
    <xf numFmtId="0" fontId="3" fillId="0" borderId="0" xfId="0" applyFont="1" applyAlignment="1">
      <alignment vertical="center"/>
    </xf>
    <xf numFmtId="0" fontId="7" fillId="0" borderId="0" xfId="0" applyNumberFormat="1" applyFont="1" applyAlignment="1">
      <alignment horizontal="left" indent="1"/>
    </xf>
    <xf numFmtId="0" fontId="7" fillId="0" borderId="0" xfId="0" applyFont="1" applyBorder="1" applyAlignment="1">
      <alignment horizontal="left" vertical="center" indent="1"/>
    </xf>
    <xf numFmtId="164" fontId="5" fillId="0" borderId="11" xfId="0" applyNumberFormat="1" applyFont="1" applyFill="1" applyBorder="1" applyAlignment="1" applyProtection="1">
      <alignment horizontal="right" vertical="top"/>
    </xf>
    <xf numFmtId="164" fontId="5" fillId="0" borderId="10" xfId="0" applyNumberFormat="1" applyFont="1" applyFill="1" applyBorder="1" applyAlignment="1" applyProtection="1">
      <alignment horizontal="right" vertical="top"/>
    </xf>
    <xf numFmtId="164" fontId="5" fillId="0" borderId="12" xfId="0" applyNumberFormat="1" applyFont="1" applyFill="1" applyBorder="1" applyAlignment="1" applyProtection="1">
      <alignment horizontal="right" vertical="top"/>
    </xf>
    <xf numFmtId="49" fontId="5" fillId="0" borderId="0" xfId="0" applyNumberFormat="1" applyFont="1" applyAlignment="1">
      <alignment horizontal="left" vertical="center" indent="2"/>
    </xf>
    <xf numFmtId="164" fontId="5" fillId="0" borderId="6" xfId="0" applyNumberFormat="1" applyFont="1" applyFill="1" applyBorder="1" applyAlignment="1" applyProtection="1">
      <alignment horizontal="right" vertical="top"/>
    </xf>
    <xf numFmtId="164" fontId="5" fillId="0" borderId="5" xfId="0" applyNumberFormat="1" applyFont="1" applyFill="1" applyBorder="1" applyAlignment="1" applyProtection="1">
      <alignment horizontal="right" vertical="top"/>
    </xf>
    <xf numFmtId="164" fontId="5" fillId="0" borderId="7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7" fillId="0" borderId="13" xfId="0" applyNumberFormat="1" applyFont="1" applyBorder="1" applyAlignment="1">
      <alignment horizontal="left" indent="1"/>
    </xf>
    <xf numFmtId="0" fontId="4" fillId="0" borderId="13" xfId="0" applyFont="1" applyBorder="1" applyAlignment="1">
      <alignment vertical="center"/>
    </xf>
    <xf numFmtId="164" fontId="9" fillId="0" borderId="1" xfId="0" applyNumberFormat="1" applyFont="1" applyFill="1" applyBorder="1" applyAlignment="1" applyProtection="1">
      <alignment horizontal="right" vertical="top"/>
    </xf>
    <xf numFmtId="164" fontId="9" fillId="0" borderId="16" xfId="0" applyNumberFormat="1" applyFont="1" applyFill="1" applyBorder="1" applyAlignment="1" applyProtection="1">
      <alignment horizontal="right" vertical="top"/>
    </xf>
    <xf numFmtId="164" fontId="9" fillId="0" borderId="17" xfId="0" applyNumberFormat="1" applyFont="1" applyFill="1" applyBorder="1" applyAlignment="1" applyProtection="1">
      <alignment horizontal="right" vertical="top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right" vertical="top"/>
    </xf>
    <xf numFmtId="164" fontId="9" fillId="0" borderId="8" xfId="0" applyNumberFormat="1" applyFont="1" applyFill="1" applyBorder="1" applyAlignment="1" applyProtection="1">
      <alignment horizontal="right" vertical="top"/>
    </xf>
    <xf numFmtId="164" fontId="9" fillId="0" borderId="9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Border="1" applyAlignment="1">
      <alignment horizontal="left" indent="1"/>
    </xf>
    <xf numFmtId="0" fontId="10" fillId="0" borderId="1" xfId="0" applyFont="1" applyBorder="1" applyAlignment="1"/>
    <xf numFmtId="0" fontId="10" fillId="0" borderId="0" xfId="0" applyFont="1" applyAlignment="1"/>
    <xf numFmtId="0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 indent="1"/>
    </xf>
    <xf numFmtId="49" fontId="4" fillId="0" borderId="0" xfId="0" applyNumberFormat="1" applyFont="1" applyAlignment="1">
      <alignment horizontal="left" vertical="center"/>
    </xf>
    <xf numFmtId="49" fontId="7" fillId="0" borderId="0" xfId="0" quotePrefix="1" applyNumberFormat="1" applyFont="1" applyAlignment="1">
      <alignment horizontal="left" vertical="center" indent="1"/>
    </xf>
    <xf numFmtId="0" fontId="2" fillId="0" borderId="1" xfId="0" quotePrefix="1" applyFont="1" applyBorder="1" applyAlignment="1">
      <alignment horizontal="left"/>
    </xf>
    <xf numFmtId="0" fontId="3" fillId="0" borderId="0" xfId="0" quotePrefix="1" applyFont="1" applyBorder="1" applyAlignment="1"/>
    <xf numFmtId="0" fontId="3" fillId="0" borderId="0" xfId="0" quotePrefix="1" applyFont="1" applyAlignment="1"/>
    <xf numFmtId="0" fontId="4" fillId="0" borderId="0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horizontal="centerContinuous" vertical="center" wrapText="1"/>
    </xf>
    <xf numFmtId="0" fontId="5" fillId="0" borderId="3" xfId="0" quotePrefix="1" applyFont="1" applyBorder="1" applyAlignment="1">
      <alignment vertical="center"/>
    </xf>
    <xf numFmtId="0" fontId="4" fillId="0" borderId="5" xfId="0" quotePrefix="1" applyFont="1" applyBorder="1" applyAlignment="1">
      <alignment vertical="center" wrapText="1"/>
    </xf>
    <xf numFmtId="0" fontId="5" fillId="0" borderId="5" xfId="0" quotePrefix="1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164" fontId="9" fillId="0" borderId="8" xfId="0" applyNumberFormat="1" applyFont="1" applyFill="1" applyBorder="1" applyAlignment="1" applyProtection="1">
      <alignment horizontal="center" vertical="center"/>
    </xf>
    <xf numFmtId="164" fontId="9" fillId="0" borderId="9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9" fillId="0" borderId="0" xfId="0" quotePrefix="1" applyFont="1" applyAlignment="1">
      <alignment vertical="center"/>
    </xf>
    <xf numFmtId="49" fontId="7" fillId="0" borderId="10" xfId="0" quotePrefix="1" applyNumberFormat="1" applyFont="1" applyBorder="1" applyAlignment="1">
      <alignment horizontal="left" vertical="center" indent="1"/>
    </xf>
    <xf numFmtId="49" fontId="7" fillId="0" borderId="11" xfId="0" quotePrefix="1" applyNumberFormat="1" applyFont="1" applyBorder="1" applyAlignment="1">
      <alignment horizontal="left" vertical="center" indent="1"/>
    </xf>
    <xf numFmtId="164" fontId="5" fillId="0" borderId="18" xfId="0" applyNumberFormat="1" applyFont="1" applyFill="1" applyBorder="1" applyAlignment="1" applyProtection="1">
      <alignment horizontal="center" vertical="center"/>
    </xf>
    <xf numFmtId="164" fontId="5" fillId="0" borderId="19" xfId="0" applyNumberFormat="1" applyFont="1" applyFill="1" applyBorder="1" applyAlignment="1" applyProtection="1">
      <alignment horizontal="center" vertical="center"/>
    </xf>
    <xf numFmtId="164" fontId="5" fillId="0" borderId="20" xfId="0" applyNumberFormat="1" applyFont="1" applyFill="1" applyBorder="1" applyAlignment="1" applyProtection="1">
      <alignment horizontal="center" vertical="center"/>
    </xf>
    <xf numFmtId="0" fontId="7" fillId="0" borderId="11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vertical="center"/>
    </xf>
    <xf numFmtId="49" fontId="7" fillId="0" borderId="0" xfId="0" applyNumberFormat="1" applyFont="1" applyAlignment="1">
      <alignment horizontal="left" vertical="center" indent="2"/>
    </xf>
    <xf numFmtId="49" fontId="7" fillId="0" borderId="8" xfId="0" quotePrefix="1" applyNumberFormat="1" applyFont="1" applyBorder="1" applyAlignment="1">
      <alignment horizontal="left" vertical="center" indent="1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0" borderId="10" xfId="0" applyNumberFormat="1" applyFont="1" applyFill="1" applyBorder="1" applyAlignment="1" applyProtection="1">
      <alignment horizontal="center"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0" fontId="7" fillId="0" borderId="12" xfId="0" quotePrefix="1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vertical="center"/>
    </xf>
    <xf numFmtId="49" fontId="7" fillId="0" borderId="6" xfId="0" quotePrefix="1" applyNumberFormat="1" applyFont="1" applyBorder="1" applyAlignment="1">
      <alignment horizontal="left" vertical="center" indent="1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0" fontId="7" fillId="0" borderId="7" xfId="0" quotePrefix="1" applyFont="1" applyBorder="1" applyAlignment="1">
      <alignment horizontal="center" vertical="center" wrapText="1"/>
    </xf>
    <xf numFmtId="49" fontId="7" fillId="0" borderId="0" xfId="0" quotePrefix="1" applyNumberFormat="1" applyFont="1" applyBorder="1" applyAlignment="1">
      <alignment horizontal="left" vertical="center" indent="1"/>
    </xf>
    <xf numFmtId="0" fontId="7" fillId="0" borderId="0" xfId="0" quotePrefix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indent="2"/>
    </xf>
    <xf numFmtId="164" fontId="5" fillId="0" borderId="0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quotePrefix="1" applyNumberFormat="1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vertical="center"/>
    </xf>
    <xf numFmtId="49" fontId="4" fillId="0" borderId="0" xfId="0" quotePrefix="1" applyNumberFormat="1" applyFont="1" applyAlignment="1">
      <alignment horizontal="left" vertical="center"/>
    </xf>
    <xf numFmtId="49" fontId="4" fillId="0" borderId="0" xfId="0" quotePrefix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indent="3"/>
    </xf>
    <xf numFmtId="49" fontId="4" fillId="0" borderId="8" xfId="0" quotePrefix="1" applyNumberFormat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5" fillId="0" borderId="0" xfId="0" quotePrefix="1" applyFont="1" applyAlignment="1">
      <alignment vertical="center"/>
    </xf>
    <xf numFmtId="0" fontId="4" fillId="0" borderId="13" xfId="0" quotePrefix="1" applyFont="1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5" fillId="0" borderId="13" xfId="0" quotePrefix="1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quotePrefix="1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indent="1"/>
    </xf>
    <xf numFmtId="49" fontId="5" fillId="0" borderId="10" xfId="0" quotePrefix="1" applyNumberFormat="1" applyFont="1" applyBorder="1" applyAlignment="1">
      <alignment horizontal="left" vertical="center" indent="1"/>
    </xf>
    <xf numFmtId="49" fontId="5" fillId="0" borderId="11" xfId="0" quotePrefix="1" applyNumberFormat="1" applyFont="1" applyBorder="1" applyAlignment="1">
      <alignment horizontal="left" vertical="center" indent="1"/>
    </xf>
    <xf numFmtId="164" fontId="5" fillId="0" borderId="11" xfId="0" quotePrefix="1" applyNumberFormat="1" applyFont="1" applyFill="1" applyBorder="1" applyAlignment="1" applyProtection="1">
      <alignment horizontal="center" vertical="center"/>
    </xf>
    <xf numFmtId="164" fontId="5" fillId="0" borderId="12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Border="1" applyAlignment="1">
      <alignment horizontal="left" vertical="center" indent="1"/>
    </xf>
    <xf numFmtId="49" fontId="5" fillId="0" borderId="0" xfId="0" quotePrefix="1" applyNumberFormat="1" applyFont="1" applyBorder="1" applyAlignment="1">
      <alignment horizontal="left" vertical="center" indent="1"/>
    </xf>
    <xf numFmtId="164" fontId="5" fillId="0" borderId="0" xfId="0" quotePrefix="1" applyNumberFormat="1" applyFont="1" applyFill="1" applyBorder="1" applyAlignment="1" applyProtection="1">
      <alignment horizontal="center" vertical="center"/>
    </xf>
    <xf numFmtId="164" fontId="5" fillId="0" borderId="9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Border="1" applyAlignment="1">
      <alignment horizontal="left" vertical="center" indent="1"/>
    </xf>
    <xf numFmtId="49" fontId="5" fillId="0" borderId="5" xfId="0" quotePrefix="1" applyNumberFormat="1" applyFont="1" applyBorder="1" applyAlignment="1">
      <alignment horizontal="left" vertical="center" indent="1"/>
    </xf>
    <xf numFmtId="164" fontId="5" fillId="0" borderId="5" xfId="0" quotePrefix="1" applyNumberFormat="1" applyFont="1" applyFill="1" applyBorder="1" applyAlignment="1" applyProtection="1">
      <alignment horizontal="center" vertical="center"/>
    </xf>
    <xf numFmtId="164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10" xfId="0" quotePrefix="1" applyNumberFormat="1" applyFont="1" applyBorder="1" applyAlignment="1">
      <alignment horizontal="left" vertical="center"/>
    </xf>
    <xf numFmtId="49" fontId="5" fillId="0" borderId="11" xfId="0" quotePrefix="1" applyNumberFormat="1" applyFont="1" applyBorder="1" applyAlignment="1">
      <alignment horizontal="left" vertical="center"/>
    </xf>
    <xf numFmtId="0" fontId="9" fillId="0" borderId="11" xfId="0" quotePrefix="1" applyFont="1" applyBorder="1" applyAlignment="1">
      <alignment vertical="center"/>
    </xf>
    <xf numFmtId="0" fontId="9" fillId="0" borderId="12" xfId="0" quotePrefix="1" applyFont="1" applyBorder="1" applyAlignment="1">
      <alignment vertical="center"/>
    </xf>
    <xf numFmtId="49" fontId="5" fillId="0" borderId="8" xfId="0" quotePrefix="1" applyNumberFormat="1" applyFont="1" applyBorder="1" applyAlignment="1">
      <alignment horizontal="left" vertical="center" indent="2"/>
    </xf>
    <xf numFmtId="49" fontId="5" fillId="0" borderId="10" xfId="0" quotePrefix="1" applyNumberFormat="1" applyFont="1" applyBorder="1" applyAlignment="1">
      <alignment horizontal="left" vertical="center" indent="2"/>
    </xf>
    <xf numFmtId="49" fontId="11" fillId="0" borderId="0" xfId="0" applyNumberFormat="1" applyFont="1" applyAlignment="1">
      <alignment horizontal="left" vertical="center" indent="3"/>
    </xf>
    <xf numFmtId="49" fontId="11" fillId="0" borderId="8" xfId="0" quotePrefix="1" applyNumberFormat="1" applyFont="1" applyBorder="1" applyAlignment="1">
      <alignment horizontal="left" vertical="center" indent="3"/>
    </xf>
    <xf numFmtId="49" fontId="11" fillId="0" borderId="0" xfId="0" applyNumberFormat="1" applyFont="1" applyAlignment="1">
      <alignment horizontal="left" vertical="center" indent="4"/>
    </xf>
    <xf numFmtId="49" fontId="11" fillId="0" borderId="8" xfId="0" quotePrefix="1" applyNumberFormat="1" applyFont="1" applyBorder="1" applyAlignment="1">
      <alignment horizontal="left" vertical="center" indent="4"/>
    </xf>
    <xf numFmtId="49" fontId="5" fillId="0" borderId="0" xfId="0" quotePrefix="1" applyNumberFormat="1" applyFont="1" applyAlignment="1">
      <alignment horizontal="left" vertical="center" indent="1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9" fillId="0" borderId="0" xfId="0" quotePrefix="1" applyNumberFormat="1" applyFont="1" applyBorder="1" applyAlignment="1">
      <alignment horizontal="left" vertical="center"/>
    </xf>
    <xf numFmtId="0" fontId="9" fillId="0" borderId="0" xfId="0" quotePrefix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9" fontId="9" fillId="0" borderId="10" xfId="0" quotePrefix="1" applyNumberFormat="1" applyFont="1" applyBorder="1" applyAlignment="1">
      <alignment horizontal="left" vertical="center"/>
    </xf>
    <xf numFmtId="49" fontId="9" fillId="0" borderId="11" xfId="0" quotePrefix="1" applyNumberFormat="1" applyFont="1" applyBorder="1" applyAlignment="1">
      <alignment horizontal="left" vertical="center"/>
    </xf>
    <xf numFmtId="164" fontId="9" fillId="0" borderId="18" xfId="0" applyNumberFormat="1" applyFont="1" applyFill="1" applyBorder="1" applyAlignment="1" applyProtection="1">
      <alignment horizontal="center" vertical="center"/>
    </xf>
    <xf numFmtId="164" fontId="9" fillId="0" borderId="19" xfId="0" applyNumberFormat="1" applyFont="1" applyFill="1" applyBorder="1" applyAlignment="1" applyProtection="1">
      <alignment horizontal="center" vertical="center"/>
    </xf>
    <xf numFmtId="164" fontId="9" fillId="0" borderId="2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9" fontId="9" fillId="0" borderId="0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quotePrefix="1" applyFont="1" applyBorder="1" applyAlignment="1">
      <alignment vertical="center"/>
    </xf>
    <xf numFmtId="17" fontId="4" fillId="0" borderId="6" xfId="0" quotePrefix="1" applyNumberFormat="1" applyFont="1" applyBorder="1" applyAlignment="1">
      <alignment horizontal="center" vertical="center" wrapText="1"/>
    </xf>
    <xf numFmtId="17" fontId="4" fillId="0" borderId="5" xfId="0" applyNumberFormat="1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66"/>
  </sheetPr>
  <dimension ref="A1:AA243"/>
  <sheetViews>
    <sheetView showGridLines="0" tabSelected="1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178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/>
    </row>
    <row r="4" spans="1:27" s="15" customFormat="1" ht="12.75" customHeight="1" x14ac:dyDescent="0.25">
      <c r="A4" s="32"/>
      <c r="B4" s="33" t="s">
        <v>10</v>
      </c>
      <c r="C4" s="34">
        <f>SUM(C5:C8)</f>
        <v>0</v>
      </c>
      <c r="D4" s="34">
        <f t="shared" ref="D4:K4" si="0">SUM(D5:D8)</f>
        <v>0</v>
      </c>
      <c r="E4" s="34">
        <f t="shared" si="0"/>
        <v>0</v>
      </c>
      <c r="F4" s="35">
        <f t="shared" si="0"/>
        <v>0</v>
      </c>
      <c r="G4" s="34">
        <f t="shared" si="0"/>
        <v>0</v>
      </c>
      <c r="H4" s="36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Z4" s="16"/>
      <c r="AA4" s="26" t="s">
        <v>7</v>
      </c>
    </row>
    <row r="5" spans="1:27" s="15" customFormat="1" ht="12.75" customHeight="1" x14ac:dyDescent="0.25">
      <c r="A5" s="32"/>
      <c r="B5" s="37" t="s">
        <v>11</v>
      </c>
      <c r="C5" s="35">
        <v>0</v>
      </c>
      <c r="D5" s="34">
        <v>0</v>
      </c>
      <c r="E5" s="34">
        <v>0</v>
      </c>
      <c r="F5" s="35">
        <v>0</v>
      </c>
      <c r="G5" s="34">
        <v>0</v>
      </c>
      <c r="H5" s="36">
        <v>0</v>
      </c>
      <c r="I5" s="34">
        <v>0</v>
      </c>
      <c r="J5" s="34">
        <v>0</v>
      </c>
      <c r="K5" s="36">
        <v>0</v>
      </c>
      <c r="Z5" s="16"/>
      <c r="AA5" s="27">
        <v>3</v>
      </c>
    </row>
    <row r="6" spans="1:27" s="15" customFormat="1" ht="12.75" customHeight="1" x14ac:dyDescent="0.25">
      <c r="A6" s="32"/>
      <c r="B6" s="37" t="s">
        <v>12</v>
      </c>
      <c r="C6" s="24">
        <v>0</v>
      </c>
      <c r="D6" s="23">
        <v>0</v>
      </c>
      <c r="E6" s="23">
        <v>0</v>
      </c>
      <c r="F6" s="24">
        <v>0</v>
      </c>
      <c r="G6" s="23">
        <v>0</v>
      </c>
      <c r="H6" s="25">
        <v>0</v>
      </c>
      <c r="I6" s="23">
        <v>0</v>
      </c>
      <c r="J6" s="23">
        <v>0</v>
      </c>
      <c r="K6" s="25">
        <v>0</v>
      </c>
      <c r="Z6" s="16"/>
      <c r="AA6" s="26" t="s">
        <v>8</v>
      </c>
    </row>
    <row r="7" spans="1:27" s="15" customFormat="1" ht="12.75" customHeight="1" x14ac:dyDescent="0.25">
      <c r="A7" s="32"/>
      <c r="B7" s="37" t="s">
        <v>13</v>
      </c>
      <c r="C7" s="24">
        <v>0</v>
      </c>
      <c r="D7" s="23">
        <v>0</v>
      </c>
      <c r="E7" s="23">
        <v>0</v>
      </c>
      <c r="F7" s="24">
        <v>0</v>
      </c>
      <c r="G7" s="23">
        <v>0</v>
      </c>
      <c r="H7" s="25">
        <v>0</v>
      </c>
      <c r="I7" s="23">
        <v>0</v>
      </c>
      <c r="J7" s="23">
        <v>0</v>
      </c>
      <c r="K7" s="25">
        <v>0</v>
      </c>
      <c r="Z7" s="16"/>
      <c r="AA7" s="27">
        <v>0</v>
      </c>
    </row>
    <row r="8" spans="1:27" s="15" customFormat="1" ht="12.75" customHeight="1" x14ac:dyDescent="0.25">
      <c r="A8" s="32"/>
      <c r="B8" s="37" t="s">
        <v>14</v>
      </c>
      <c r="C8" s="38">
        <v>0</v>
      </c>
      <c r="D8" s="39">
        <v>0</v>
      </c>
      <c r="E8" s="39">
        <v>0</v>
      </c>
      <c r="F8" s="38">
        <v>0</v>
      </c>
      <c r="G8" s="39">
        <v>0</v>
      </c>
      <c r="H8" s="40">
        <v>0</v>
      </c>
      <c r="I8" s="39">
        <v>0</v>
      </c>
      <c r="J8" s="39">
        <v>0</v>
      </c>
      <c r="K8" s="40">
        <v>0</v>
      </c>
      <c r="Z8" s="16"/>
      <c r="AA8" s="26" t="s">
        <v>9</v>
      </c>
    </row>
    <row r="9" spans="1:27" s="43" customFormat="1" ht="12.75" customHeight="1" x14ac:dyDescent="0.2">
      <c r="A9" s="41"/>
      <c r="B9" s="42" t="s">
        <v>15</v>
      </c>
      <c r="C9" s="23">
        <v>39656</v>
      </c>
      <c r="D9" s="23">
        <v>42838</v>
      </c>
      <c r="E9" s="23">
        <v>44643</v>
      </c>
      <c r="F9" s="24">
        <v>41269</v>
      </c>
      <c r="G9" s="23">
        <v>41269</v>
      </c>
      <c r="H9" s="25">
        <v>45249</v>
      </c>
      <c r="I9" s="23">
        <v>46699</v>
      </c>
      <c r="J9" s="23">
        <v>48582</v>
      </c>
      <c r="K9" s="23">
        <v>51234</v>
      </c>
      <c r="Z9" s="16"/>
      <c r="AA9" s="15" t="s">
        <v>44</v>
      </c>
    </row>
    <row r="10" spans="1:27" s="15" customFormat="1" ht="12.75" customHeight="1" x14ac:dyDescent="0.2">
      <c r="A10" s="21"/>
      <c r="B10" s="42" t="s">
        <v>16</v>
      </c>
      <c r="C10" s="23">
        <v>0</v>
      </c>
      <c r="D10" s="23">
        <v>0</v>
      </c>
      <c r="E10" s="23">
        <v>0</v>
      </c>
      <c r="F10" s="24">
        <v>0</v>
      </c>
      <c r="G10" s="23">
        <v>0</v>
      </c>
      <c r="H10" s="25">
        <v>0</v>
      </c>
      <c r="I10" s="23">
        <v>0</v>
      </c>
      <c r="J10" s="23">
        <v>0</v>
      </c>
      <c r="K10" s="23">
        <v>0</v>
      </c>
      <c r="Z10" s="16"/>
    </row>
    <row r="11" spans="1:27" s="15" customFormat="1" ht="12.75" customHeight="1" x14ac:dyDescent="0.25">
      <c r="A11" s="32"/>
      <c r="B11" s="42" t="s">
        <v>17</v>
      </c>
      <c r="C11" s="23">
        <v>32</v>
      </c>
      <c r="D11" s="23">
        <v>29</v>
      </c>
      <c r="E11" s="23">
        <v>41</v>
      </c>
      <c r="F11" s="24">
        <v>38</v>
      </c>
      <c r="G11" s="23">
        <v>38</v>
      </c>
      <c r="H11" s="25">
        <v>118</v>
      </c>
      <c r="I11" s="23">
        <v>88</v>
      </c>
      <c r="J11" s="23">
        <v>90</v>
      </c>
      <c r="K11" s="23">
        <v>92</v>
      </c>
      <c r="Z11" s="16"/>
    </row>
    <row r="12" spans="1:27" s="15" customFormat="1" ht="12.75" customHeight="1" x14ac:dyDescent="0.2">
      <c r="A12" s="21"/>
      <c r="B12" s="42" t="s">
        <v>18</v>
      </c>
      <c r="C12" s="23">
        <v>249</v>
      </c>
      <c r="D12" s="23">
        <v>199</v>
      </c>
      <c r="E12" s="23">
        <v>180</v>
      </c>
      <c r="F12" s="24">
        <v>162</v>
      </c>
      <c r="G12" s="23">
        <v>162</v>
      </c>
      <c r="H12" s="25">
        <v>160</v>
      </c>
      <c r="I12" s="23">
        <v>182</v>
      </c>
      <c r="J12" s="23">
        <v>220</v>
      </c>
      <c r="K12" s="23">
        <v>280</v>
      </c>
      <c r="Z12" s="16"/>
    </row>
    <row r="13" spans="1:27" s="15" customFormat="1" ht="12.75" customHeight="1" x14ac:dyDescent="0.2">
      <c r="A13" s="21"/>
      <c r="B13" s="42" t="s">
        <v>19</v>
      </c>
      <c r="C13" s="23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3">
        <v>0</v>
      </c>
      <c r="Z13" s="16"/>
    </row>
    <row r="14" spans="1:27" s="15" customFormat="1" ht="12.75" customHeight="1" x14ac:dyDescent="0.25">
      <c r="A14" s="32"/>
      <c r="B14" s="33" t="s">
        <v>20</v>
      </c>
      <c r="C14" s="39">
        <v>11198</v>
      </c>
      <c r="D14" s="39">
        <v>19969</v>
      </c>
      <c r="E14" s="39">
        <v>0</v>
      </c>
      <c r="F14" s="38">
        <v>18098</v>
      </c>
      <c r="G14" s="39">
        <v>18098</v>
      </c>
      <c r="H14" s="40">
        <v>20087</v>
      </c>
      <c r="I14" s="39">
        <v>15517</v>
      </c>
      <c r="J14" s="39">
        <v>16468</v>
      </c>
      <c r="K14" s="39">
        <v>17022</v>
      </c>
      <c r="Z14" s="16"/>
    </row>
    <row r="15" spans="1:27" s="15" customFormat="1" ht="12.75" customHeight="1" x14ac:dyDescent="0.25">
      <c r="A15" s="44"/>
      <c r="B15" s="45" t="s">
        <v>21</v>
      </c>
      <c r="C15" s="46">
        <f>SUM(C5:C14)</f>
        <v>51135</v>
      </c>
      <c r="D15" s="46">
        <f t="shared" ref="D15:K15" si="1">SUM(D5:D14)</f>
        <v>63035</v>
      </c>
      <c r="E15" s="46">
        <f t="shared" si="1"/>
        <v>44864</v>
      </c>
      <c r="F15" s="47">
        <f t="shared" si="1"/>
        <v>59567</v>
      </c>
      <c r="G15" s="46">
        <f t="shared" si="1"/>
        <v>59567</v>
      </c>
      <c r="H15" s="48">
        <f t="shared" si="1"/>
        <v>65614</v>
      </c>
      <c r="I15" s="46">
        <f t="shared" si="1"/>
        <v>62486</v>
      </c>
      <c r="J15" s="46">
        <f t="shared" si="1"/>
        <v>65360</v>
      </c>
      <c r="K15" s="46">
        <f t="shared" si="1"/>
        <v>68628</v>
      </c>
      <c r="Z15" s="16"/>
    </row>
    <row r="16" spans="1:27" s="15" customFormat="1" x14ac:dyDescent="0.2">
      <c r="Z16" s="16"/>
    </row>
    <row r="17" spans="26:26" s="15" customFormat="1" x14ac:dyDescent="0.2">
      <c r="Z17" s="16"/>
    </row>
    <row r="18" spans="26:26" s="15" customFormat="1" x14ac:dyDescent="0.2">
      <c r="Z18" s="16"/>
    </row>
    <row r="19" spans="26:26" s="15" customFormat="1" x14ac:dyDescent="0.2">
      <c r="Z19" s="16"/>
    </row>
    <row r="20" spans="26:26" s="15" customFormat="1" x14ac:dyDescent="0.2">
      <c r="Z20" s="16"/>
    </row>
    <row r="21" spans="26:26" s="15" customFormat="1" x14ac:dyDescent="0.2">
      <c r="Z21" s="16"/>
    </row>
    <row r="22" spans="26:26" s="15" customFormat="1" x14ac:dyDescent="0.2">
      <c r="Z22" s="16"/>
    </row>
    <row r="23" spans="26:26" s="15" customFormat="1" x14ac:dyDescent="0.2">
      <c r="Z23" s="16"/>
    </row>
    <row r="24" spans="26:26" s="15" customFormat="1" x14ac:dyDescent="0.2">
      <c r="Z24" s="16"/>
    </row>
    <row r="25" spans="26:26" s="15" customFormat="1" x14ac:dyDescent="0.2">
      <c r="Z25" s="16"/>
    </row>
    <row r="26" spans="26:26" s="15" customFormat="1" x14ac:dyDescent="0.2">
      <c r="Z26" s="16"/>
    </row>
    <row r="27" spans="26:26" s="15" customFormat="1" x14ac:dyDescent="0.2">
      <c r="Z27" s="16"/>
    </row>
    <row r="28" spans="26:26" s="15" customFormat="1" x14ac:dyDescent="0.2">
      <c r="Z28" s="16"/>
    </row>
    <row r="29" spans="26:26" s="15" customFormat="1" x14ac:dyDescent="0.2">
      <c r="Z29" s="16"/>
    </row>
    <row r="30" spans="26:26" s="15" customFormat="1" x14ac:dyDescent="0.2">
      <c r="Z30" s="16"/>
    </row>
    <row r="31" spans="26:26" s="15" customFormat="1" x14ac:dyDescent="0.2">
      <c r="Z31" s="16"/>
    </row>
    <row r="32" spans="26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187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9" t="s">
        <v>135</v>
      </c>
      <c r="C4" s="23">
        <v>381963</v>
      </c>
      <c r="D4" s="23">
        <v>428279</v>
      </c>
      <c r="E4" s="23">
        <v>442385</v>
      </c>
      <c r="F4" s="35">
        <v>487174</v>
      </c>
      <c r="G4" s="34">
        <v>487480</v>
      </c>
      <c r="H4" s="36">
        <v>481982</v>
      </c>
      <c r="I4" s="23">
        <v>526084</v>
      </c>
      <c r="J4" s="23">
        <v>560694.10099999991</v>
      </c>
      <c r="K4" s="23">
        <v>601085.5824539999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136</v>
      </c>
      <c r="C5" s="23">
        <v>312</v>
      </c>
      <c r="D5" s="23">
        <v>1014</v>
      </c>
      <c r="E5" s="23">
        <v>496</v>
      </c>
      <c r="F5" s="24">
        <v>2235</v>
      </c>
      <c r="G5" s="23">
        <v>2235</v>
      </c>
      <c r="H5" s="25">
        <v>7491</v>
      </c>
      <c r="I5" s="23">
        <v>2374</v>
      </c>
      <c r="J5" s="23">
        <v>2381.9436714149997</v>
      </c>
      <c r="K5" s="23">
        <v>2510.5686296714098</v>
      </c>
      <c r="Z5" s="16">
        <f t="shared" si="0"/>
        <v>1</v>
      </c>
      <c r="AA5" s="27">
        <v>20</v>
      </c>
    </row>
    <row r="6" spans="1:27" s="15" customFormat="1" ht="12.75" customHeight="1" x14ac:dyDescent="0.2">
      <c r="A6" s="21"/>
      <c r="B6" s="59" t="s">
        <v>137</v>
      </c>
      <c r="C6" s="23">
        <v>554</v>
      </c>
      <c r="D6" s="23">
        <v>5602</v>
      </c>
      <c r="E6" s="23">
        <v>2031</v>
      </c>
      <c r="F6" s="24">
        <v>4916</v>
      </c>
      <c r="G6" s="23">
        <v>4916</v>
      </c>
      <c r="H6" s="25">
        <v>3205</v>
      </c>
      <c r="I6" s="23">
        <v>6669</v>
      </c>
      <c r="J6" s="23">
        <v>6768.1480000000001</v>
      </c>
      <c r="K6" s="23">
        <v>7133.6279919999988</v>
      </c>
      <c r="Z6" s="16">
        <f t="shared" si="0"/>
        <v>1</v>
      </c>
      <c r="AA6" s="26" t="s">
        <v>8</v>
      </c>
    </row>
    <row r="7" spans="1:27" s="15" customFormat="1" ht="12.75" customHeight="1" x14ac:dyDescent="0.2">
      <c r="A7" s="21"/>
      <c r="B7" s="59" t="s">
        <v>138</v>
      </c>
      <c r="C7" s="23">
        <v>0</v>
      </c>
      <c r="D7" s="23">
        <v>0</v>
      </c>
      <c r="E7" s="23">
        <v>0</v>
      </c>
      <c r="F7" s="24">
        <v>0</v>
      </c>
      <c r="G7" s="23">
        <v>0</v>
      </c>
      <c r="H7" s="25">
        <v>0</v>
      </c>
      <c r="I7" s="23">
        <v>6571</v>
      </c>
      <c r="J7" s="23">
        <v>2066.5</v>
      </c>
      <c r="K7" s="23">
        <v>0</v>
      </c>
      <c r="Z7" s="16">
        <f t="shared" si="0"/>
        <v>1</v>
      </c>
      <c r="AA7" s="27">
        <v>0</v>
      </c>
    </row>
    <row r="8" spans="1:27" s="15" customFormat="1" ht="12.75" hidden="1" customHeight="1" x14ac:dyDescent="0.2">
      <c r="A8" s="21"/>
      <c r="B8" s="59" t="s">
        <v>44</v>
      </c>
      <c r="C8" s="23"/>
      <c r="D8" s="23"/>
      <c r="E8" s="23"/>
      <c r="F8" s="24"/>
      <c r="G8" s="23"/>
      <c r="H8" s="25"/>
      <c r="I8" s="23"/>
      <c r="J8" s="23"/>
      <c r="K8" s="23"/>
      <c r="Z8" s="16">
        <f t="shared" si="0"/>
        <v>0</v>
      </c>
      <c r="AA8" s="26" t="s">
        <v>9</v>
      </c>
    </row>
    <row r="9" spans="1:27" s="15" customFormat="1" ht="12.75" hidden="1" customHeight="1" x14ac:dyDescent="0.2">
      <c r="A9" s="21"/>
      <c r="B9" s="59" t="s">
        <v>44</v>
      </c>
      <c r="C9" s="23"/>
      <c r="D9" s="23"/>
      <c r="E9" s="23"/>
      <c r="F9" s="24"/>
      <c r="G9" s="23"/>
      <c r="H9" s="25"/>
      <c r="I9" s="23"/>
      <c r="J9" s="23"/>
      <c r="K9" s="23"/>
      <c r="Z9" s="16">
        <f t="shared" si="0"/>
        <v>0</v>
      </c>
      <c r="AA9" s="15" t="s">
        <v>44</v>
      </c>
    </row>
    <row r="10" spans="1:27" s="15" customFormat="1" ht="12.75" hidden="1" customHeight="1" x14ac:dyDescent="0.2">
      <c r="A10" s="21"/>
      <c r="B10" s="59" t="s">
        <v>44</v>
      </c>
      <c r="C10" s="23"/>
      <c r="D10" s="23"/>
      <c r="E10" s="23"/>
      <c r="F10" s="24"/>
      <c r="G10" s="23"/>
      <c r="H10" s="25"/>
      <c r="I10" s="23"/>
      <c r="J10" s="23"/>
      <c r="K10" s="23"/>
      <c r="Z10" s="16">
        <f t="shared" si="0"/>
        <v>0</v>
      </c>
    </row>
    <row r="11" spans="1:27" s="15" customFormat="1" ht="12.75" hidden="1" customHeight="1" x14ac:dyDescent="0.2">
      <c r="A11" s="21"/>
      <c r="B11" s="59" t="s">
        <v>44</v>
      </c>
      <c r="C11" s="23"/>
      <c r="D11" s="23"/>
      <c r="E11" s="23"/>
      <c r="F11" s="24"/>
      <c r="G11" s="23"/>
      <c r="H11" s="25"/>
      <c r="I11" s="23"/>
      <c r="J11" s="23"/>
      <c r="K11" s="23"/>
      <c r="Z11" s="16">
        <f t="shared" si="0"/>
        <v>0</v>
      </c>
    </row>
    <row r="12" spans="1:27" s="15" customFormat="1" ht="12.75" hidden="1" customHeight="1" x14ac:dyDescent="0.2">
      <c r="A12" s="21"/>
      <c r="B12" s="59" t="s">
        <v>44</v>
      </c>
      <c r="C12" s="23"/>
      <c r="D12" s="23"/>
      <c r="E12" s="23"/>
      <c r="F12" s="24"/>
      <c r="G12" s="23"/>
      <c r="H12" s="25"/>
      <c r="I12" s="23"/>
      <c r="J12" s="23"/>
      <c r="K12" s="23"/>
      <c r="Z12" s="16">
        <f t="shared" si="0"/>
        <v>0</v>
      </c>
    </row>
    <row r="13" spans="1:27" s="15" customFormat="1" ht="12.75" hidden="1" customHeight="1" x14ac:dyDescent="0.2">
      <c r="A13" s="21"/>
      <c r="B13" s="59" t="s">
        <v>44</v>
      </c>
      <c r="C13" s="23"/>
      <c r="D13" s="23"/>
      <c r="E13" s="23"/>
      <c r="F13" s="24"/>
      <c r="G13" s="23"/>
      <c r="H13" s="25"/>
      <c r="I13" s="23"/>
      <c r="J13" s="23"/>
      <c r="K13" s="23"/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44</v>
      </c>
      <c r="C14" s="23"/>
      <c r="D14" s="23"/>
      <c r="E14" s="23"/>
      <c r="F14" s="24"/>
      <c r="G14" s="23"/>
      <c r="H14" s="25"/>
      <c r="I14" s="23"/>
      <c r="J14" s="23"/>
      <c r="K14" s="23"/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44</v>
      </c>
      <c r="C15" s="23"/>
      <c r="D15" s="23"/>
      <c r="E15" s="23"/>
      <c r="F15" s="24"/>
      <c r="G15" s="23"/>
      <c r="H15" s="25"/>
      <c r="I15" s="23"/>
      <c r="J15" s="23"/>
      <c r="K15" s="23"/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44</v>
      </c>
      <c r="C16" s="23"/>
      <c r="D16" s="23"/>
      <c r="E16" s="23"/>
      <c r="F16" s="24"/>
      <c r="G16" s="23"/>
      <c r="H16" s="25"/>
      <c r="I16" s="23"/>
      <c r="J16" s="23"/>
      <c r="K16" s="23"/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44</v>
      </c>
      <c r="C17" s="23"/>
      <c r="D17" s="23"/>
      <c r="E17" s="23"/>
      <c r="F17" s="24"/>
      <c r="G17" s="23"/>
      <c r="H17" s="25"/>
      <c r="I17" s="23"/>
      <c r="J17" s="23"/>
      <c r="K17" s="23"/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44</v>
      </c>
      <c r="C18" s="23"/>
      <c r="D18" s="23"/>
      <c r="E18" s="23"/>
      <c r="F18" s="24"/>
      <c r="G18" s="23"/>
      <c r="H18" s="25"/>
      <c r="I18" s="23"/>
      <c r="J18" s="23"/>
      <c r="K18" s="23"/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382829</v>
      </c>
      <c r="D19" s="28">
        <f t="shared" ref="D19:K19" si="1">SUM(D4:D18)</f>
        <v>434895</v>
      </c>
      <c r="E19" s="28">
        <f t="shared" si="1"/>
        <v>444912</v>
      </c>
      <c r="F19" s="29">
        <f t="shared" si="1"/>
        <v>494325</v>
      </c>
      <c r="G19" s="28">
        <f t="shared" si="1"/>
        <v>494631</v>
      </c>
      <c r="H19" s="30">
        <f t="shared" si="1"/>
        <v>492678</v>
      </c>
      <c r="I19" s="28">
        <f t="shared" si="1"/>
        <v>541698</v>
      </c>
      <c r="J19" s="28">
        <f t="shared" si="1"/>
        <v>571910.69267141493</v>
      </c>
      <c r="K19" s="28">
        <f t="shared" si="1"/>
        <v>610729.77907567122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188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323562</v>
      </c>
      <c r="D4" s="52">
        <f t="shared" ref="D4:K4" si="0">SUM(D5:D7)</f>
        <v>367350</v>
      </c>
      <c r="E4" s="52">
        <f t="shared" si="0"/>
        <v>382121</v>
      </c>
      <c r="F4" s="53">
        <f t="shared" si="0"/>
        <v>434894</v>
      </c>
      <c r="G4" s="52">
        <f t="shared" si="0"/>
        <v>430200</v>
      </c>
      <c r="H4" s="54">
        <f t="shared" si="0"/>
        <v>430037</v>
      </c>
      <c r="I4" s="52">
        <f t="shared" si="0"/>
        <v>468982</v>
      </c>
      <c r="J4" s="52">
        <f t="shared" si="0"/>
        <v>487219.67767141497</v>
      </c>
      <c r="K4" s="52">
        <f t="shared" si="0"/>
        <v>521465.44926567143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321492</v>
      </c>
      <c r="D5" s="34">
        <v>351914</v>
      </c>
      <c r="E5" s="34">
        <v>375162</v>
      </c>
      <c r="F5" s="35">
        <v>413905</v>
      </c>
      <c r="G5" s="34">
        <v>416211</v>
      </c>
      <c r="H5" s="36">
        <v>416210</v>
      </c>
      <c r="I5" s="34">
        <v>439682</v>
      </c>
      <c r="J5" s="34">
        <v>452280.97</v>
      </c>
      <c r="K5" s="36">
        <v>484640.05138000002</v>
      </c>
      <c r="AA5" s="27">
        <v>21</v>
      </c>
    </row>
    <row r="6" spans="1:27" s="15" customFormat="1" ht="12.75" customHeight="1" x14ac:dyDescent="0.25">
      <c r="A6" s="32"/>
      <c r="B6" s="22" t="s">
        <v>25</v>
      </c>
      <c r="C6" s="24">
        <v>2070</v>
      </c>
      <c r="D6" s="23">
        <v>15436</v>
      </c>
      <c r="E6" s="23">
        <v>6959</v>
      </c>
      <c r="F6" s="24">
        <v>20989</v>
      </c>
      <c r="G6" s="23">
        <v>13989</v>
      </c>
      <c r="H6" s="25">
        <v>13814</v>
      </c>
      <c r="I6" s="23">
        <v>29300</v>
      </c>
      <c r="J6" s="23">
        <v>34938.707671415003</v>
      </c>
      <c r="K6" s="25">
        <v>36825.397885671409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13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59267</v>
      </c>
      <c r="D8" s="52">
        <f t="shared" ref="D8:K8" si="1">SUM(D9:D15)</f>
        <v>64846</v>
      </c>
      <c r="E8" s="52">
        <f t="shared" si="1"/>
        <v>61965</v>
      </c>
      <c r="F8" s="53">
        <f t="shared" si="1"/>
        <v>59431</v>
      </c>
      <c r="G8" s="52">
        <f t="shared" si="1"/>
        <v>59431</v>
      </c>
      <c r="H8" s="54">
        <f t="shared" si="1"/>
        <v>57641</v>
      </c>
      <c r="I8" s="52">
        <f t="shared" si="1"/>
        <v>66350</v>
      </c>
      <c r="J8" s="52">
        <f t="shared" si="1"/>
        <v>78013.080999999991</v>
      </c>
      <c r="K8" s="52">
        <f t="shared" si="1"/>
        <v>82225.787374000007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0</v>
      </c>
      <c r="D10" s="23">
        <v>0</v>
      </c>
      <c r="E10" s="23">
        <v>0</v>
      </c>
      <c r="F10" s="24">
        <v>0</v>
      </c>
      <c r="G10" s="23">
        <v>0</v>
      </c>
      <c r="H10" s="25">
        <v>0</v>
      </c>
      <c r="I10" s="23">
        <v>0</v>
      </c>
      <c r="J10" s="23">
        <v>0</v>
      </c>
      <c r="K10" s="25">
        <v>0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58782</v>
      </c>
      <c r="D14" s="23">
        <v>63037</v>
      </c>
      <c r="E14" s="23">
        <v>60414</v>
      </c>
      <c r="F14" s="24">
        <v>58157</v>
      </c>
      <c r="G14" s="23">
        <v>58157</v>
      </c>
      <c r="H14" s="25">
        <v>56095</v>
      </c>
      <c r="I14" s="23">
        <v>64677</v>
      </c>
      <c r="J14" s="23">
        <v>76258.103999999992</v>
      </c>
      <c r="K14" s="25">
        <v>80376.041616000002</v>
      </c>
    </row>
    <row r="15" spans="1:27" s="15" customFormat="1" ht="12.75" customHeight="1" x14ac:dyDescent="0.2">
      <c r="A15" s="21"/>
      <c r="B15" s="22" t="s">
        <v>34</v>
      </c>
      <c r="C15" s="38">
        <v>485</v>
      </c>
      <c r="D15" s="39">
        <v>1809</v>
      </c>
      <c r="E15" s="39">
        <v>1551</v>
      </c>
      <c r="F15" s="38">
        <v>1274</v>
      </c>
      <c r="G15" s="39">
        <v>1274</v>
      </c>
      <c r="H15" s="40">
        <v>1546</v>
      </c>
      <c r="I15" s="39">
        <v>1673</v>
      </c>
      <c r="J15" s="39">
        <v>1754.9769999999999</v>
      </c>
      <c r="K15" s="40">
        <v>1849.745758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0</v>
      </c>
      <c r="D16" s="52">
        <f t="shared" ref="D16:K16" si="2">SUM(D17:D23)</f>
        <v>2699</v>
      </c>
      <c r="E16" s="52">
        <f t="shared" si="2"/>
        <v>826</v>
      </c>
      <c r="F16" s="53">
        <f t="shared" si="2"/>
        <v>0</v>
      </c>
      <c r="G16" s="52">
        <f t="shared" si="2"/>
        <v>5000</v>
      </c>
      <c r="H16" s="54">
        <f t="shared" si="2"/>
        <v>5000</v>
      </c>
      <c r="I16" s="52">
        <f t="shared" si="2"/>
        <v>6366</v>
      </c>
      <c r="J16" s="52">
        <f t="shared" si="2"/>
        <v>6677.9339999999993</v>
      </c>
      <c r="K16" s="52">
        <f t="shared" si="2"/>
        <v>7038.5424359999997</v>
      </c>
    </row>
    <row r="17" spans="1:11" s="15" customFormat="1" ht="12.75" customHeight="1" x14ac:dyDescent="0.2">
      <c r="A17" s="21"/>
      <c r="B17" s="22" t="s">
        <v>36</v>
      </c>
      <c r="C17" s="35">
        <v>0</v>
      </c>
      <c r="D17" s="34">
        <v>0</v>
      </c>
      <c r="E17" s="34">
        <v>0</v>
      </c>
      <c r="F17" s="35">
        <v>0</v>
      </c>
      <c r="G17" s="34">
        <v>0</v>
      </c>
      <c r="H17" s="36">
        <v>0</v>
      </c>
      <c r="I17" s="34">
        <v>0</v>
      </c>
      <c r="J17" s="34">
        <v>0</v>
      </c>
      <c r="K17" s="36">
        <v>0</v>
      </c>
    </row>
    <row r="18" spans="1:11" s="15" customFormat="1" ht="12.75" customHeight="1" x14ac:dyDescent="0.2">
      <c r="A18" s="21"/>
      <c r="B18" s="22" t="s">
        <v>37</v>
      </c>
      <c r="C18" s="24">
        <v>0</v>
      </c>
      <c r="D18" s="23">
        <v>2699</v>
      </c>
      <c r="E18" s="23">
        <v>826</v>
      </c>
      <c r="F18" s="24">
        <v>0</v>
      </c>
      <c r="G18" s="23">
        <v>5000</v>
      </c>
      <c r="H18" s="25">
        <v>5000</v>
      </c>
      <c r="I18" s="23">
        <v>6366</v>
      </c>
      <c r="J18" s="23">
        <v>6677.9339999999993</v>
      </c>
      <c r="K18" s="25">
        <v>7038.5424359999997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0</v>
      </c>
      <c r="D23" s="39">
        <v>0</v>
      </c>
      <c r="E23" s="39">
        <v>0</v>
      </c>
      <c r="F23" s="38">
        <v>0</v>
      </c>
      <c r="G23" s="39">
        <v>0</v>
      </c>
      <c r="H23" s="40">
        <v>0</v>
      </c>
      <c r="I23" s="39">
        <v>0</v>
      </c>
      <c r="J23" s="39">
        <v>0</v>
      </c>
      <c r="K23" s="40">
        <v>0</v>
      </c>
    </row>
    <row r="24" spans="1:11" s="15" customFormat="1" ht="12.75" customHeight="1" x14ac:dyDescent="0.2">
      <c r="A24" s="21"/>
      <c r="B24" s="63" t="s">
        <v>43</v>
      </c>
      <c r="C24" s="52">
        <v>0</v>
      </c>
      <c r="D24" s="52">
        <v>0</v>
      </c>
      <c r="E24" s="52">
        <v>0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382829</v>
      </c>
      <c r="D26" s="28">
        <f t="shared" ref="D26:K26" si="3">+D4+D8+D16+D24</f>
        <v>434895</v>
      </c>
      <c r="E26" s="28">
        <f t="shared" si="3"/>
        <v>444912</v>
      </c>
      <c r="F26" s="29">
        <f t="shared" si="3"/>
        <v>494325</v>
      </c>
      <c r="G26" s="28">
        <f t="shared" si="3"/>
        <v>494631</v>
      </c>
      <c r="H26" s="30">
        <f t="shared" si="3"/>
        <v>492678</v>
      </c>
      <c r="I26" s="28">
        <f t="shared" si="3"/>
        <v>541698</v>
      </c>
      <c r="J26" s="28">
        <f t="shared" si="3"/>
        <v>571910.69267141493</v>
      </c>
      <c r="K26" s="28">
        <f t="shared" si="3"/>
        <v>610729.77907567145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189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9" t="s">
        <v>139</v>
      </c>
      <c r="C4" s="23">
        <v>45496</v>
      </c>
      <c r="D4" s="23">
        <v>0</v>
      </c>
      <c r="E4" s="23">
        <v>0</v>
      </c>
      <c r="F4" s="35">
        <v>0</v>
      </c>
      <c r="G4" s="34">
        <v>0</v>
      </c>
      <c r="H4" s="36">
        <v>0</v>
      </c>
      <c r="I4" s="23">
        <v>0</v>
      </c>
      <c r="J4" s="23">
        <v>0</v>
      </c>
      <c r="K4" s="23">
        <v>0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140</v>
      </c>
      <c r="C5" s="23">
        <v>0</v>
      </c>
      <c r="D5" s="23">
        <v>0</v>
      </c>
      <c r="E5" s="23">
        <v>0</v>
      </c>
      <c r="F5" s="24">
        <v>0</v>
      </c>
      <c r="G5" s="23">
        <v>0</v>
      </c>
      <c r="H5" s="25">
        <v>0</v>
      </c>
      <c r="I5" s="23">
        <v>0</v>
      </c>
      <c r="J5" s="23">
        <v>0</v>
      </c>
      <c r="K5" s="23">
        <v>0</v>
      </c>
      <c r="Z5" s="16">
        <f t="shared" si="0"/>
        <v>1</v>
      </c>
      <c r="AA5" s="27">
        <v>23</v>
      </c>
    </row>
    <row r="6" spans="1:27" s="15" customFormat="1" ht="12.75" customHeight="1" x14ac:dyDescent="0.2">
      <c r="A6" s="21"/>
      <c r="B6" s="59" t="s">
        <v>141</v>
      </c>
      <c r="C6" s="23">
        <v>0</v>
      </c>
      <c r="D6" s="23">
        <v>0</v>
      </c>
      <c r="E6" s="23">
        <v>0</v>
      </c>
      <c r="F6" s="24">
        <v>0</v>
      </c>
      <c r="G6" s="23">
        <v>0</v>
      </c>
      <c r="H6" s="25">
        <v>0</v>
      </c>
      <c r="I6" s="23">
        <v>0</v>
      </c>
      <c r="J6" s="23">
        <v>0</v>
      </c>
      <c r="K6" s="23">
        <v>0</v>
      </c>
      <c r="Z6" s="16">
        <f t="shared" si="0"/>
        <v>1</v>
      </c>
      <c r="AA6" s="26" t="s">
        <v>8</v>
      </c>
    </row>
    <row r="7" spans="1:27" s="15" customFormat="1" ht="12.75" customHeight="1" x14ac:dyDescent="0.2">
      <c r="A7" s="21"/>
      <c r="B7" s="59" t="s">
        <v>125</v>
      </c>
      <c r="C7" s="23">
        <v>0</v>
      </c>
      <c r="D7" s="23">
        <v>0</v>
      </c>
      <c r="E7" s="23">
        <v>0</v>
      </c>
      <c r="F7" s="24">
        <v>0</v>
      </c>
      <c r="G7" s="23">
        <v>0</v>
      </c>
      <c r="H7" s="25">
        <v>0</v>
      </c>
      <c r="I7" s="23">
        <v>0</v>
      </c>
      <c r="J7" s="23">
        <v>0</v>
      </c>
      <c r="K7" s="23">
        <v>0</v>
      </c>
      <c r="Z7" s="16">
        <f t="shared" si="0"/>
        <v>1</v>
      </c>
      <c r="AA7" s="27">
        <v>0</v>
      </c>
    </row>
    <row r="8" spans="1:27" s="15" customFormat="1" ht="12.75" customHeight="1" x14ac:dyDescent="0.2">
      <c r="A8" s="21"/>
      <c r="B8" s="59" t="s">
        <v>142</v>
      </c>
      <c r="C8" s="23">
        <v>0</v>
      </c>
      <c r="D8" s="23">
        <v>0</v>
      </c>
      <c r="E8" s="23">
        <v>0</v>
      </c>
      <c r="F8" s="24">
        <v>0</v>
      </c>
      <c r="G8" s="23">
        <v>0</v>
      </c>
      <c r="H8" s="25">
        <v>0</v>
      </c>
      <c r="I8" s="23">
        <v>0</v>
      </c>
      <c r="J8" s="23">
        <v>0</v>
      </c>
      <c r="K8" s="23">
        <v>0</v>
      </c>
      <c r="Z8" s="16">
        <f t="shared" si="0"/>
        <v>1</v>
      </c>
      <c r="AA8" s="26" t="s">
        <v>9</v>
      </c>
    </row>
    <row r="9" spans="1:27" s="15" customFormat="1" ht="12.75" customHeight="1" x14ac:dyDescent="0.2">
      <c r="A9" s="21"/>
      <c r="B9" s="59" t="s">
        <v>127</v>
      </c>
      <c r="C9" s="23">
        <v>430460</v>
      </c>
      <c r="D9" s="23">
        <v>682104</v>
      </c>
      <c r="E9" s="23">
        <v>688760</v>
      </c>
      <c r="F9" s="24">
        <v>296420.95</v>
      </c>
      <c r="G9" s="23">
        <v>297815.95</v>
      </c>
      <c r="H9" s="25">
        <v>286135</v>
      </c>
      <c r="I9" s="23">
        <v>319516.60024999996</v>
      </c>
      <c r="J9" s="23">
        <v>342292.88866225007</v>
      </c>
      <c r="K9" s="23">
        <v>361166.90465001151</v>
      </c>
      <c r="Z9" s="16">
        <f t="shared" si="0"/>
        <v>1</v>
      </c>
      <c r="AA9" s="15" t="s">
        <v>44</v>
      </c>
    </row>
    <row r="10" spans="1:27" s="15" customFormat="1" ht="12.75" hidden="1" customHeight="1" x14ac:dyDescent="0.2">
      <c r="A10" s="21"/>
      <c r="B10" s="59" t="s">
        <v>44</v>
      </c>
      <c r="C10" s="23"/>
      <c r="D10" s="23"/>
      <c r="E10" s="23"/>
      <c r="F10" s="24"/>
      <c r="G10" s="23"/>
      <c r="H10" s="25"/>
      <c r="I10" s="23"/>
      <c r="J10" s="23"/>
      <c r="K10" s="23"/>
      <c r="Z10" s="16">
        <f t="shared" si="0"/>
        <v>0</v>
      </c>
    </row>
    <row r="11" spans="1:27" s="15" customFormat="1" ht="12.75" hidden="1" customHeight="1" x14ac:dyDescent="0.2">
      <c r="A11" s="21"/>
      <c r="B11" s="59" t="s">
        <v>44</v>
      </c>
      <c r="C11" s="23"/>
      <c r="D11" s="23"/>
      <c r="E11" s="23"/>
      <c r="F11" s="24"/>
      <c r="G11" s="23"/>
      <c r="H11" s="25"/>
      <c r="I11" s="23"/>
      <c r="J11" s="23"/>
      <c r="K11" s="23"/>
      <c r="Z11" s="16">
        <f t="shared" si="0"/>
        <v>0</v>
      </c>
    </row>
    <row r="12" spans="1:27" s="15" customFormat="1" ht="12.75" hidden="1" customHeight="1" x14ac:dyDescent="0.2">
      <c r="A12" s="21"/>
      <c r="B12" s="59" t="s">
        <v>44</v>
      </c>
      <c r="C12" s="23"/>
      <c r="D12" s="23"/>
      <c r="E12" s="23"/>
      <c r="F12" s="24"/>
      <c r="G12" s="23"/>
      <c r="H12" s="25"/>
      <c r="I12" s="23"/>
      <c r="J12" s="23"/>
      <c r="K12" s="23"/>
      <c r="Z12" s="16">
        <f t="shared" si="0"/>
        <v>0</v>
      </c>
    </row>
    <row r="13" spans="1:27" s="15" customFormat="1" ht="12.75" hidden="1" customHeight="1" x14ac:dyDescent="0.2">
      <c r="A13" s="21"/>
      <c r="B13" s="59" t="s">
        <v>44</v>
      </c>
      <c r="C13" s="23"/>
      <c r="D13" s="23"/>
      <c r="E13" s="23"/>
      <c r="F13" s="24"/>
      <c r="G13" s="23"/>
      <c r="H13" s="25"/>
      <c r="I13" s="23"/>
      <c r="J13" s="23"/>
      <c r="K13" s="23"/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44</v>
      </c>
      <c r="C14" s="23"/>
      <c r="D14" s="23"/>
      <c r="E14" s="23"/>
      <c r="F14" s="24"/>
      <c r="G14" s="23"/>
      <c r="H14" s="25"/>
      <c r="I14" s="23"/>
      <c r="J14" s="23"/>
      <c r="K14" s="23"/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44</v>
      </c>
      <c r="C15" s="23"/>
      <c r="D15" s="23"/>
      <c r="E15" s="23"/>
      <c r="F15" s="24"/>
      <c r="G15" s="23"/>
      <c r="H15" s="25"/>
      <c r="I15" s="23"/>
      <c r="J15" s="23"/>
      <c r="K15" s="23"/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44</v>
      </c>
      <c r="C16" s="23"/>
      <c r="D16" s="23"/>
      <c r="E16" s="23"/>
      <c r="F16" s="24"/>
      <c r="G16" s="23"/>
      <c r="H16" s="25"/>
      <c r="I16" s="23"/>
      <c r="J16" s="23"/>
      <c r="K16" s="23"/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44</v>
      </c>
      <c r="C17" s="23"/>
      <c r="D17" s="23"/>
      <c r="E17" s="23"/>
      <c r="F17" s="24"/>
      <c r="G17" s="23"/>
      <c r="H17" s="25"/>
      <c r="I17" s="23"/>
      <c r="J17" s="23"/>
      <c r="K17" s="23"/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44</v>
      </c>
      <c r="C18" s="23"/>
      <c r="D18" s="23"/>
      <c r="E18" s="23"/>
      <c r="F18" s="24"/>
      <c r="G18" s="23"/>
      <c r="H18" s="25"/>
      <c r="I18" s="23"/>
      <c r="J18" s="23"/>
      <c r="K18" s="23"/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475956</v>
      </c>
      <c r="D19" s="28">
        <f t="shared" ref="D19:K19" si="1">SUM(D4:D18)</f>
        <v>682104</v>
      </c>
      <c r="E19" s="28">
        <f t="shared" si="1"/>
        <v>688760</v>
      </c>
      <c r="F19" s="29">
        <f t="shared" si="1"/>
        <v>296420.95</v>
      </c>
      <c r="G19" s="28">
        <f t="shared" si="1"/>
        <v>297815.95</v>
      </c>
      <c r="H19" s="30">
        <f t="shared" si="1"/>
        <v>286135</v>
      </c>
      <c r="I19" s="28">
        <f t="shared" si="1"/>
        <v>319516.60024999996</v>
      </c>
      <c r="J19" s="28">
        <f t="shared" si="1"/>
        <v>342292.88866225007</v>
      </c>
      <c r="K19" s="28">
        <f t="shared" si="1"/>
        <v>361166.90465001151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190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239075</v>
      </c>
      <c r="D4" s="52">
        <f t="shared" ref="D4:K4" si="0">SUM(D5:D7)</f>
        <v>250416</v>
      </c>
      <c r="E4" s="52">
        <f t="shared" si="0"/>
        <v>254935</v>
      </c>
      <c r="F4" s="53">
        <f t="shared" si="0"/>
        <v>291866.95</v>
      </c>
      <c r="G4" s="52">
        <f t="shared" si="0"/>
        <v>289607.95</v>
      </c>
      <c r="H4" s="54">
        <f t="shared" si="0"/>
        <v>281905</v>
      </c>
      <c r="I4" s="52">
        <f t="shared" si="0"/>
        <v>317081.90024999995</v>
      </c>
      <c r="J4" s="52">
        <f t="shared" si="0"/>
        <v>340874.56836225005</v>
      </c>
      <c r="K4" s="52">
        <f t="shared" si="0"/>
        <v>359671.99505381152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232382</v>
      </c>
      <c r="D5" s="34">
        <v>243580</v>
      </c>
      <c r="E5" s="34">
        <v>251909</v>
      </c>
      <c r="F5" s="35">
        <v>282918.5</v>
      </c>
      <c r="G5" s="34">
        <v>281564.5</v>
      </c>
      <c r="H5" s="36">
        <v>274401</v>
      </c>
      <c r="I5" s="34">
        <v>305339.46999999997</v>
      </c>
      <c r="J5" s="34">
        <v>327421.07903000002</v>
      </c>
      <c r="K5" s="36">
        <v>345492.01729762001</v>
      </c>
      <c r="AA5" s="27">
        <v>24</v>
      </c>
    </row>
    <row r="6" spans="1:27" s="15" customFormat="1" ht="12.75" customHeight="1" x14ac:dyDescent="0.25">
      <c r="A6" s="32"/>
      <c r="B6" s="22" t="s">
        <v>25</v>
      </c>
      <c r="C6" s="24">
        <v>6693</v>
      </c>
      <c r="D6" s="23">
        <v>6836</v>
      </c>
      <c r="E6" s="23">
        <v>3026</v>
      </c>
      <c r="F6" s="24">
        <v>8948.4500000000007</v>
      </c>
      <c r="G6" s="23">
        <v>8043.45</v>
      </c>
      <c r="H6" s="25">
        <v>7504</v>
      </c>
      <c r="I6" s="23">
        <v>11742.430249999999</v>
      </c>
      <c r="J6" s="23">
        <v>13453.489332250001</v>
      </c>
      <c r="K6" s="25">
        <v>14179.9777561915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0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230981</v>
      </c>
      <c r="D8" s="52">
        <f t="shared" ref="D8:K8" si="1">SUM(D9:D15)</f>
        <v>426654</v>
      </c>
      <c r="E8" s="52">
        <f t="shared" si="1"/>
        <v>428303</v>
      </c>
      <c r="F8" s="53">
        <f t="shared" si="1"/>
        <v>2014</v>
      </c>
      <c r="G8" s="52">
        <f t="shared" si="1"/>
        <v>4763</v>
      </c>
      <c r="H8" s="54">
        <f t="shared" si="1"/>
        <v>786</v>
      </c>
      <c r="I8" s="52">
        <f t="shared" si="1"/>
        <v>2114.6999999999998</v>
      </c>
      <c r="J8" s="52">
        <f t="shared" si="1"/>
        <v>1165.3202999999999</v>
      </c>
      <c r="K8" s="52">
        <f t="shared" si="1"/>
        <v>1228.2475961999999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0</v>
      </c>
      <c r="D10" s="23">
        <v>0</v>
      </c>
      <c r="E10" s="23">
        <v>0</v>
      </c>
      <c r="F10" s="24">
        <v>0</v>
      </c>
      <c r="G10" s="23">
        <v>0</v>
      </c>
      <c r="H10" s="25">
        <v>0</v>
      </c>
      <c r="I10" s="23">
        <v>0</v>
      </c>
      <c r="J10" s="23">
        <v>0</v>
      </c>
      <c r="K10" s="25">
        <v>0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230960</v>
      </c>
      <c r="D14" s="23">
        <v>426110</v>
      </c>
      <c r="E14" s="23">
        <v>428112</v>
      </c>
      <c r="F14" s="24">
        <v>0</v>
      </c>
      <c r="G14" s="23">
        <v>2749</v>
      </c>
      <c r="H14" s="25">
        <v>0</v>
      </c>
      <c r="I14" s="23">
        <v>0</v>
      </c>
      <c r="J14" s="23">
        <v>0</v>
      </c>
      <c r="K14" s="25">
        <v>0</v>
      </c>
    </row>
    <row r="15" spans="1:27" s="15" customFormat="1" ht="12.75" customHeight="1" x14ac:dyDescent="0.2">
      <c r="A15" s="21"/>
      <c r="B15" s="22" t="s">
        <v>34</v>
      </c>
      <c r="C15" s="38">
        <v>21</v>
      </c>
      <c r="D15" s="39">
        <v>544</v>
      </c>
      <c r="E15" s="39">
        <v>191</v>
      </c>
      <c r="F15" s="38">
        <v>2014</v>
      </c>
      <c r="G15" s="39">
        <v>2014</v>
      </c>
      <c r="H15" s="40">
        <v>786</v>
      </c>
      <c r="I15" s="39">
        <v>2114.6999999999998</v>
      </c>
      <c r="J15" s="39">
        <v>1165.3202999999999</v>
      </c>
      <c r="K15" s="40">
        <v>1228.2475961999999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5900</v>
      </c>
      <c r="D16" s="52">
        <f t="shared" ref="D16:K16" si="2">SUM(D17:D23)</f>
        <v>5034</v>
      </c>
      <c r="E16" s="52">
        <f t="shared" si="2"/>
        <v>5522</v>
      </c>
      <c r="F16" s="53">
        <f t="shared" si="2"/>
        <v>2540</v>
      </c>
      <c r="G16" s="52">
        <f t="shared" si="2"/>
        <v>3445</v>
      </c>
      <c r="H16" s="54">
        <f t="shared" si="2"/>
        <v>3444</v>
      </c>
      <c r="I16" s="52">
        <f t="shared" si="2"/>
        <v>320</v>
      </c>
      <c r="J16" s="52">
        <f t="shared" si="2"/>
        <v>253</v>
      </c>
      <c r="K16" s="52">
        <f t="shared" si="2"/>
        <v>266.66200000000003</v>
      </c>
    </row>
    <row r="17" spans="1:11" s="15" customFormat="1" ht="12.75" customHeight="1" x14ac:dyDescent="0.2">
      <c r="A17" s="21"/>
      <c r="B17" s="22" t="s">
        <v>36</v>
      </c>
      <c r="C17" s="35">
        <v>5900</v>
      </c>
      <c r="D17" s="34">
        <v>5034</v>
      </c>
      <c r="E17" s="34">
        <v>5522</v>
      </c>
      <c r="F17" s="35">
        <v>2540</v>
      </c>
      <c r="G17" s="34">
        <v>3445</v>
      </c>
      <c r="H17" s="36">
        <v>3444</v>
      </c>
      <c r="I17" s="34">
        <v>0</v>
      </c>
      <c r="J17" s="34">
        <v>0</v>
      </c>
      <c r="K17" s="36">
        <v>0</v>
      </c>
    </row>
    <row r="18" spans="1:11" s="15" customFormat="1" ht="12.75" customHeight="1" x14ac:dyDescent="0.2">
      <c r="A18" s="21"/>
      <c r="B18" s="22" t="s">
        <v>37</v>
      </c>
      <c r="C18" s="24">
        <v>0</v>
      </c>
      <c r="D18" s="23">
        <v>0</v>
      </c>
      <c r="E18" s="23">
        <v>0</v>
      </c>
      <c r="F18" s="24">
        <v>0</v>
      </c>
      <c r="G18" s="23">
        <v>0</v>
      </c>
      <c r="H18" s="25">
        <v>0</v>
      </c>
      <c r="I18" s="23">
        <v>320</v>
      </c>
      <c r="J18" s="23">
        <v>253</v>
      </c>
      <c r="K18" s="25">
        <v>266.66200000000003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0</v>
      </c>
      <c r="D23" s="39">
        <v>0</v>
      </c>
      <c r="E23" s="39">
        <v>0</v>
      </c>
      <c r="F23" s="38">
        <v>0</v>
      </c>
      <c r="G23" s="39">
        <v>0</v>
      </c>
      <c r="H23" s="40">
        <v>0</v>
      </c>
      <c r="I23" s="39">
        <v>0</v>
      </c>
      <c r="J23" s="39">
        <v>0</v>
      </c>
      <c r="K23" s="40">
        <v>0</v>
      </c>
    </row>
    <row r="24" spans="1:11" s="15" customFormat="1" ht="12.75" customHeight="1" x14ac:dyDescent="0.2">
      <c r="A24" s="21"/>
      <c r="B24" s="63" t="s">
        <v>43</v>
      </c>
      <c r="C24" s="52">
        <v>0</v>
      </c>
      <c r="D24" s="52">
        <v>0</v>
      </c>
      <c r="E24" s="52">
        <v>0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475956</v>
      </c>
      <c r="D26" s="28">
        <f t="shared" ref="D26:K26" si="3">+D4+D8+D16+D24</f>
        <v>682104</v>
      </c>
      <c r="E26" s="28">
        <f t="shared" si="3"/>
        <v>688760</v>
      </c>
      <c r="F26" s="29">
        <f t="shared" si="3"/>
        <v>296420.95</v>
      </c>
      <c r="G26" s="28">
        <f t="shared" si="3"/>
        <v>297815.95</v>
      </c>
      <c r="H26" s="30">
        <f t="shared" si="3"/>
        <v>286135</v>
      </c>
      <c r="I26" s="28">
        <f t="shared" si="3"/>
        <v>319516.60024999996</v>
      </c>
      <c r="J26" s="28">
        <f t="shared" si="3"/>
        <v>342292.88866225007</v>
      </c>
      <c r="K26" s="28">
        <f t="shared" si="3"/>
        <v>361166.90465001151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191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9" t="s">
        <v>143</v>
      </c>
      <c r="C4" s="23">
        <v>290757</v>
      </c>
      <c r="D4" s="23">
        <v>321854</v>
      </c>
      <c r="E4" s="23">
        <v>345769</v>
      </c>
      <c r="F4" s="35">
        <v>351286.26039999997</v>
      </c>
      <c r="G4" s="34">
        <v>377383.26039999997</v>
      </c>
      <c r="H4" s="36">
        <v>375680</v>
      </c>
      <c r="I4" s="23">
        <v>391758.72346800001</v>
      </c>
      <c r="J4" s="23">
        <v>385347.11777418794</v>
      </c>
      <c r="K4" s="23">
        <v>406068.86213399417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144</v>
      </c>
      <c r="C5" s="23">
        <v>0</v>
      </c>
      <c r="D5" s="23">
        <v>0</v>
      </c>
      <c r="E5" s="23">
        <v>0</v>
      </c>
      <c r="F5" s="24">
        <v>0</v>
      </c>
      <c r="G5" s="23">
        <v>0</v>
      </c>
      <c r="H5" s="25">
        <v>12</v>
      </c>
      <c r="I5" s="23">
        <v>0</v>
      </c>
      <c r="J5" s="23">
        <v>0</v>
      </c>
      <c r="K5" s="23">
        <v>0</v>
      </c>
      <c r="Z5" s="16">
        <f t="shared" si="0"/>
        <v>1</v>
      </c>
      <c r="AA5" s="27">
        <v>26</v>
      </c>
    </row>
    <row r="6" spans="1:27" s="15" customFormat="1" ht="12.75" customHeight="1" x14ac:dyDescent="0.2">
      <c r="A6" s="21"/>
      <c r="B6" s="59" t="s">
        <v>141</v>
      </c>
      <c r="C6" s="23">
        <v>0</v>
      </c>
      <c r="D6" s="23">
        <v>0</v>
      </c>
      <c r="E6" s="23">
        <v>0</v>
      </c>
      <c r="F6" s="24">
        <v>0</v>
      </c>
      <c r="G6" s="23">
        <v>0</v>
      </c>
      <c r="H6" s="25">
        <v>0</v>
      </c>
      <c r="I6" s="23">
        <v>0</v>
      </c>
      <c r="J6" s="23">
        <v>0</v>
      </c>
      <c r="K6" s="23">
        <v>0</v>
      </c>
      <c r="Z6" s="16">
        <f t="shared" si="0"/>
        <v>1</v>
      </c>
      <c r="AA6" s="26" t="s">
        <v>8</v>
      </c>
    </row>
    <row r="7" spans="1:27" s="15" customFormat="1" ht="12.75" customHeight="1" x14ac:dyDescent="0.2">
      <c r="A7" s="21"/>
      <c r="B7" s="59" t="s">
        <v>125</v>
      </c>
      <c r="C7" s="23">
        <v>0</v>
      </c>
      <c r="D7" s="23">
        <v>104</v>
      </c>
      <c r="E7" s="23">
        <v>628</v>
      </c>
      <c r="F7" s="24">
        <v>1872</v>
      </c>
      <c r="G7" s="23">
        <v>1872</v>
      </c>
      <c r="H7" s="25">
        <v>1664</v>
      </c>
      <c r="I7" s="23">
        <v>2084</v>
      </c>
      <c r="J7" s="23">
        <v>2083.5893968399996</v>
      </c>
      <c r="K7" s="23">
        <v>2283.1032242693595</v>
      </c>
      <c r="Z7" s="16">
        <f t="shared" si="0"/>
        <v>1</v>
      </c>
      <c r="AA7" s="27">
        <v>0</v>
      </c>
    </row>
    <row r="8" spans="1:27" s="15" customFormat="1" ht="12.75" customHeight="1" x14ac:dyDescent="0.2">
      <c r="A8" s="21"/>
      <c r="B8" s="59" t="s">
        <v>132</v>
      </c>
      <c r="C8" s="23">
        <v>0</v>
      </c>
      <c r="D8" s="23">
        <v>0</v>
      </c>
      <c r="E8" s="23">
        <v>0</v>
      </c>
      <c r="F8" s="24">
        <v>0</v>
      </c>
      <c r="G8" s="23">
        <v>0</v>
      </c>
      <c r="H8" s="25">
        <v>0</v>
      </c>
      <c r="I8" s="23">
        <v>0</v>
      </c>
      <c r="J8" s="23">
        <v>0</v>
      </c>
      <c r="K8" s="23">
        <v>0</v>
      </c>
      <c r="Z8" s="16">
        <f t="shared" si="0"/>
        <v>1</v>
      </c>
      <c r="AA8" s="26" t="s">
        <v>9</v>
      </c>
    </row>
    <row r="9" spans="1:27" s="15" customFormat="1" ht="12.75" hidden="1" customHeight="1" x14ac:dyDescent="0.2">
      <c r="A9" s="21"/>
      <c r="B9" s="59" t="s">
        <v>44</v>
      </c>
      <c r="C9" s="23"/>
      <c r="D9" s="23"/>
      <c r="E9" s="23"/>
      <c r="F9" s="24"/>
      <c r="G9" s="23"/>
      <c r="H9" s="25"/>
      <c r="I9" s="23"/>
      <c r="J9" s="23"/>
      <c r="K9" s="23"/>
      <c r="Z9" s="16">
        <f t="shared" si="0"/>
        <v>0</v>
      </c>
      <c r="AA9" s="15" t="s">
        <v>44</v>
      </c>
    </row>
    <row r="10" spans="1:27" s="15" customFormat="1" ht="12.75" hidden="1" customHeight="1" x14ac:dyDescent="0.2">
      <c r="A10" s="21"/>
      <c r="B10" s="59" t="s">
        <v>44</v>
      </c>
      <c r="C10" s="23"/>
      <c r="D10" s="23"/>
      <c r="E10" s="23"/>
      <c r="F10" s="24"/>
      <c r="G10" s="23"/>
      <c r="H10" s="25"/>
      <c r="I10" s="23"/>
      <c r="J10" s="23"/>
      <c r="K10" s="23"/>
      <c r="Z10" s="16">
        <f t="shared" si="0"/>
        <v>0</v>
      </c>
    </row>
    <row r="11" spans="1:27" s="15" customFormat="1" ht="12.75" hidden="1" customHeight="1" x14ac:dyDescent="0.2">
      <c r="A11" s="21"/>
      <c r="B11" s="59" t="s">
        <v>44</v>
      </c>
      <c r="C11" s="23"/>
      <c r="D11" s="23"/>
      <c r="E11" s="23"/>
      <c r="F11" s="24"/>
      <c r="G11" s="23"/>
      <c r="H11" s="25"/>
      <c r="I11" s="23"/>
      <c r="J11" s="23"/>
      <c r="K11" s="23"/>
      <c r="Z11" s="16">
        <f t="shared" si="0"/>
        <v>0</v>
      </c>
    </row>
    <row r="12" spans="1:27" s="15" customFormat="1" ht="12.75" hidden="1" customHeight="1" x14ac:dyDescent="0.2">
      <c r="A12" s="21"/>
      <c r="B12" s="59" t="s">
        <v>44</v>
      </c>
      <c r="C12" s="23"/>
      <c r="D12" s="23"/>
      <c r="E12" s="23"/>
      <c r="F12" s="24"/>
      <c r="G12" s="23"/>
      <c r="H12" s="25"/>
      <c r="I12" s="23"/>
      <c r="J12" s="23"/>
      <c r="K12" s="23"/>
      <c r="Z12" s="16">
        <f t="shared" si="0"/>
        <v>0</v>
      </c>
    </row>
    <row r="13" spans="1:27" s="15" customFormat="1" ht="12.75" hidden="1" customHeight="1" x14ac:dyDescent="0.2">
      <c r="A13" s="21"/>
      <c r="B13" s="59" t="s">
        <v>44</v>
      </c>
      <c r="C13" s="23"/>
      <c r="D13" s="23"/>
      <c r="E13" s="23"/>
      <c r="F13" s="24"/>
      <c r="G13" s="23"/>
      <c r="H13" s="25"/>
      <c r="I13" s="23"/>
      <c r="J13" s="23"/>
      <c r="K13" s="23"/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44</v>
      </c>
      <c r="C14" s="23"/>
      <c r="D14" s="23"/>
      <c r="E14" s="23"/>
      <c r="F14" s="24"/>
      <c r="G14" s="23"/>
      <c r="H14" s="25"/>
      <c r="I14" s="23"/>
      <c r="J14" s="23"/>
      <c r="K14" s="23"/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44</v>
      </c>
      <c r="C15" s="23"/>
      <c r="D15" s="23"/>
      <c r="E15" s="23"/>
      <c r="F15" s="24"/>
      <c r="G15" s="23"/>
      <c r="H15" s="25"/>
      <c r="I15" s="23"/>
      <c r="J15" s="23"/>
      <c r="K15" s="23"/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44</v>
      </c>
      <c r="C16" s="23"/>
      <c r="D16" s="23"/>
      <c r="E16" s="23"/>
      <c r="F16" s="24"/>
      <c r="G16" s="23"/>
      <c r="H16" s="25"/>
      <c r="I16" s="23"/>
      <c r="J16" s="23"/>
      <c r="K16" s="23"/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44</v>
      </c>
      <c r="C17" s="23"/>
      <c r="D17" s="23"/>
      <c r="E17" s="23"/>
      <c r="F17" s="24"/>
      <c r="G17" s="23"/>
      <c r="H17" s="25"/>
      <c r="I17" s="23"/>
      <c r="J17" s="23"/>
      <c r="K17" s="23"/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44</v>
      </c>
      <c r="C18" s="23"/>
      <c r="D18" s="23"/>
      <c r="E18" s="23"/>
      <c r="F18" s="24"/>
      <c r="G18" s="23"/>
      <c r="H18" s="25"/>
      <c r="I18" s="23"/>
      <c r="J18" s="23"/>
      <c r="K18" s="23"/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290757</v>
      </c>
      <c r="D19" s="28">
        <f t="shared" ref="D19:K19" si="1">SUM(D4:D18)</f>
        <v>321958</v>
      </c>
      <c r="E19" s="28">
        <f t="shared" si="1"/>
        <v>346397</v>
      </c>
      <c r="F19" s="29">
        <f t="shared" si="1"/>
        <v>353158.26039999997</v>
      </c>
      <c r="G19" s="28">
        <f t="shared" si="1"/>
        <v>379255.26039999997</v>
      </c>
      <c r="H19" s="30">
        <f t="shared" si="1"/>
        <v>377356</v>
      </c>
      <c r="I19" s="28">
        <f t="shared" si="1"/>
        <v>393842.72346800001</v>
      </c>
      <c r="J19" s="28">
        <f t="shared" si="1"/>
        <v>387430.70717102796</v>
      </c>
      <c r="K19" s="28">
        <f t="shared" si="1"/>
        <v>408351.96535826352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192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290757</v>
      </c>
      <c r="D4" s="52">
        <f t="shared" ref="D4:K4" si="0">SUM(D5:D7)</f>
        <v>321958</v>
      </c>
      <c r="E4" s="52">
        <f t="shared" si="0"/>
        <v>346246</v>
      </c>
      <c r="F4" s="53">
        <f t="shared" si="0"/>
        <v>352642.49839999998</v>
      </c>
      <c r="G4" s="52">
        <f t="shared" si="0"/>
        <v>378739.49839999998</v>
      </c>
      <c r="H4" s="54">
        <f t="shared" si="0"/>
        <v>376840</v>
      </c>
      <c r="I4" s="52">
        <f t="shared" si="0"/>
        <v>393301.27336799999</v>
      </c>
      <c r="J4" s="52">
        <f t="shared" si="0"/>
        <v>386862.72601612797</v>
      </c>
      <c r="K4" s="52">
        <f t="shared" si="0"/>
        <v>407753.31322099891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288810</v>
      </c>
      <c r="D5" s="34">
        <v>318380</v>
      </c>
      <c r="E5" s="34">
        <v>343145</v>
      </c>
      <c r="F5" s="35">
        <v>346708.99839999998</v>
      </c>
      <c r="G5" s="34">
        <v>372805.99839999998</v>
      </c>
      <c r="H5" s="36">
        <v>373132</v>
      </c>
      <c r="I5" s="34">
        <v>385993.27336799999</v>
      </c>
      <c r="J5" s="34">
        <v>379196.79539428797</v>
      </c>
      <c r="K5" s="36">
        <v>399673.42234557954</v>
      </c>
      <c r="AA5" s="27">
        <v>27</v>
      </c>
    </row>
    <row r="6" spans="1:27" s="15" customFormat="1" ht="12.75" customHeight="1" x14ac:dyDescent="0.25">
      <c r="A6" s="32"/>
      <c r="B6" s="22" t="s">
        <v>25</v>
      </c>
      <c r="C6" s="24">
        <v>1947</v>
      </c>
      <c r="D6" s="23">
        <v>3578</v>
      </c>
      <c r="E6" s="23">
        <v>3101</v>
      </c>
      <c r="F6" s="24">
        <v>5933.5</v>
      </c>
      <c r="G6" s="23">
        <v>5933.5</v>
      </c>
      <c r="H6" s="25">
        <v>3708</v>
      </c>
      <c r="I6" s="23">
        <v>7308</v>
      </c>
      <c r="J6" s="23">
        <v>7665.9306218399988</v>
      </c>
      <c r="K6" s="25">
        <v>8079.8908754193599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0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0</v>
      </c>
      <c r="D8" s="52">
        <f t="shared" ref="D8:K8" si="1">SUM(D9:D15)</f>
        <v>0</v>
      </c>
      <c r="E8" s="52">
        <f t="shared" si="1"/>
        <v>151</v>
      </c>
      <c r="F8" s="53">
        <f t="shared" si="1"/>
        <v>362</v>
      </c>
      <c r="G8" s="52">
        <f t="shared" si="1"/>
        <v>362</v>
      </c>
      <c r="H8" s="54">
        <f t="shared" si="1"/>
        <v>362</v>
      </c>
      <c r="I8" s="52">
        <f t="shared" si="1"/>
        <v>380</v>
      </c>
      <c r="J8" s="52">
        <f t="shared" si="1"/>
        <v>398.61999999999995</v>
      </c>
      <c r="K8" s="52">
        <f t="shared" si="1"/>
        <v>420.14547999999996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0</v>
      </c>
      <c r="D10" s="23">
        <v>0</v>
      </c>
      <c r="E10" s="23">
        <v>0</v>
      </c>
      <c r="F10" s="24">
        <v>0</v>
      </c>
      <c r="G10" s="23">
        <v>0</v>
      </c>
      <c r="H10" s="25">
        <v>0</v>
      </c>
      <c r="I10" s="23">
        <v>0</v>
      </c>
      <c r="J10" s="23">
        <v>0</v>
      </c>
      <c r="K10" s="25">
        <v>0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0</v>
      </c>
      <c r="D14" s="23">
        <v>0</v>
      </c>
      <c r="E14" s="23">
        <v>151</v>
      </c>
      <c r="F14" s="24">
        <v>362</v>
      </c>
      <c r="G14" s="23">
        <v>362</v>
      </c>
      <c r="H14" s="25">
        <v>362</v>
      </c>
      <c r="I14" s="23">
        <v>380</v>
      </c>
      <c r="J14" s="23">
        <v>398.61999999999995</v>
      </c>
      <c r="K14" s="25">
        <v>420.14547999999996</v>
      </c>
    </row>
    <row r="15" spans="1:27" s="15" customFormat="1" ht="12.75" customHeight="1" x14ac:dyDescent="0.2">
      <c r="A15" s="21"/>
      <c r="B15" s="22" t="s">
        <v>34</v>
      </c>
      <c r="C15" s="38">
        <v>0</v>
      </c>
      <c r="D15" s="39">
        <v>0</v>
      </c>
      <c r="E15" s="39">
        <v>0</v>
      </c>
      <c r="F15" s="38">
        <v>0</v>
      </c>
      <c r="G15" s="39">
        <v>0</v>
      </c>
      <c r="H15" s="40">
        <v>0</v>
      </c>
      <c r="I15" s="39">
        <v>0</v>
      </c>
      <c r="J15" s="39">
        <v>0</v>
      </c>
      <c r="K15" s="40">
        <v>0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0</v>
      </c>
      <c r="D16" s="52">
        <f t="shared" ref="D16:K16" si="2">SUM(D17:D23)</f>
        <v>0</v>
      </c>
      <c r="E16" s="52">
        <f t="shared" si="2"/>
        <v>0</v>
      </c>
      <c r="F16" s="53">
        <f t="shared" si="2"/>
        <v>153.762</v>
      </c>
      <c r="G16" s="52">
        <f t="shared" si="2"/>
        <v>153.762</v>
      </c>
      <c r="H16" s="54">
        <f t="shared" si="2"/>
        <v>154</v>
      </c>
      <c r="I16" s="52">
        <f t="shared" si="2"/>
        <v>161.45009999999999</v>
      </c>
      <c r="J16" s="52">
        <f t="shared" si="2"/>
        <v>169.36115489999997</v>
      </c>
      <c r="K16" s="52">
        <f t="shared" si="2"/>
        <v>178.50665726459999</v>
      </c>
    </row>
    <row r="17" spans="1:11" s="15" customFormat="1" ht="12.75" customHeight="1" x14ac:dyDescent="0.2">
      <c r="A17" s="21"/>
      <c r="B17" s="22" t="s">
        <v>36</v>
      </c>
      <c r="C17" s="35">
        <v>0</v>
      </c>
      <c r="D17" s="34">
        <v>0</v>
      </c>
      <c r="E17" s="34">
        <v>0</v>
      </c>
      <c r="F17" s="35">
        <v>0</v>
      </c>
      <c r="G17" s="34">
        <v>0</v>
      </c>
      <c r="H17" s="36">
        <v>0</v>
      </c>
      <c r="I17" s="34">
        <v>0</v>
      </c>
      <c r="J17" s="34">
        <v>0</v>
      </c>
      <c r="K17" s="36">
        <v>0</v>
      </c>
    </row>
    <row r="18" spans="1:11" s="15" customFormat="1" ht="12.75" customHeight="1" x14ac:dyDescent="0.2">
      <c r="A18" s="21"/>
      <c r="B18" s="22" t="s">
        <v>37</v>
      </c>
      <c r="C18" s="24">
        <v>0</v>
      </c>
      <c r="D18" s="23">
        <v>0</v>
      </c>
      <c r="E18" s="23">
        <v>0</v>
      </c>
      <c r="F18" s="24">
        <v>153.762</v>
      </c>
      <c r="G18" s="23">
        <v>153.762</v>
      </c>
      <c r="H18" s="25">
        <v>154</v>
      </c>
      <c r="I18" s="23">
        <v>161.45009999999999</v>
      </c>
      <c r="J18" s="23">
        <v>169.36115489999997</v>
      </c>
      <c r="K18" s="25">
        <v>178.50665726459999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0</v>
      </c>
      <c r="D23" s="39">
        <v>0</v>
      </c>
      <c r="E23" s="39">
        <v>0</v>
      </c>
      <c r="F23" s="38">
        <v>0</v>
      </c>
      <c r="G23" s="39">
        <v>0</v>
      </c>
      <c r="H23" s="40">
        <v>0</v>
      </c>
      <c r="I23" s="39">
        <v>0</v>
      </c>
      <c r="J23" s="39">
        <v>0</v>
      </c>
      <c r="K23" s="40">
        <v>0</v>
      </c>
    </row>
    <row r="24" spans="1:11" s="15" customFormat="1" ht="12.75" customHeight="1" x14ac:dyDescent="0.2">
      <c r="A24" s="21"/>
      <c r="B24" s="63" t="s">
        <v>43</v>
      </c>
      <c r="C24" s="52">
        <v>0</v>
      </c>
      <c r="D24" s="52">
        <v>0</v>
      </c>
      <c r="E24" s="52">
        <v>0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290757</v>
      </c>
      <c r="D26" s="28">
        <f t="shared" ref="D26:K26" si="3">+D4+D8+D16+D24</f>
        <v>321958</v>
      </c>
      <c r="E26" s="28">
        <f t="shared" si="3"/>
        <v>346397</v>
      </c>
      <c r="F26" s="29">
        <f t="shared" si="3"/>
        <v>353158.26039999997</v>
      </c>
      <c r="G26" s="28">
        <f t="shared" si="3"/>
        <v>379255.26039999997</v>
      </c>
      <c r="H26" s="30">
        <f t="shared" si="3"/>
        <v>377356</v>
      </c>
      <c r="I26" s="28">
        <f t="shared" si="3"/>
        <v>393842.72346800001</v>
      </c>
      <c r="J26" s="28">
        <f t="shared" si="3"/>
        <v>387430.70717102796</v>
      </c>
      <c r="K26" s="28">
        <f t="shared" si="3"/>
        <v>408351.96535826352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193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9" t="s">
        <v>145</v>
      </c>
      <c r="C4" s="23">
        <v>323711</v>
      </c>
      <c r="D4" s="23">
        <v>358698</v>
      </c>
      <c r="E4" s="23">
        <v>359497</v>
      </c>
      <c r="F4" s="35">
        <v>431714</v>
      </c>
      <c r="G4" s="34">
        <v>431714</v>
      </c>
      <c r="H4" s="36">
        <v>429514</v>
      </c>
      <c r="I4" s="23">
        <v>534252.25</v>
      </c>
      <c r="J4" s="23">
        <v>673562.41724999994</v>
      </c>
      <c r="K4" s="23">
        <v>709934.78778149991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146</v>
      </c>
      <c r="C5" s="23">
        <v>1342</v>
      </c>
      <c r="D5" s="23">
        <v>24</v>
      </c>
      <c r="E5" s="23">
        <v>0</v>
      </c>
      <c r="F5" s="24">
        <v>0</v>
      </c>
      <c r="G5" s="23">
        <v>0</v>
      </c>
      <c r="H5" s="25">
        <v>0</v>
      </c>
      <c r="I5" s="23">
        <v>0</v>
      </c>
      <c r="J5" s="23">
        <v>0</v>
      </c>
      <c r="K5" s="23">
        <v>0</v>
      </c>
      <c r="Z5" s="16">
        <f t="shared" si="0"/>
        <v>1</v>
      </c>
      <c r="AA5" s="27">
        <v>29</v>
      </c>
    </row>
    <row r="6" spans="1:27" s="15" customFormat="1" ht="12.75" customHeight="1" x14ac:dyDescent="0.2">
      <c r="A6" s="21"/>
      <c r="B6" s="59" t="s">
        <v>147</v>
      </c>
      <c r="C6" s="23">
        <v>13075</v>
      </c>
      <c r="D6" s="23">
        <v>6336</v>
      </c>
      <c r="E6" s="23">
        <v>3055</v>
      </c>
      <c r="F6" s="24">
        <v>12857.5</v>
      </c>
      <c r="G6" s="23">
        <v>20196.5</v>
      </c>
      <c r="H6" s="25">
        <v>7893</v>
      </c>
      <c r="I6" s="23">
        <v>22276</v>
      </c>
      <c r="J6" s="23">
        <v>23477.71056</v>
      </c>
      <c r="K6" s="23">
        <v>24745.506930240001</v>
      </c>
      <c r="Z6" s="16">
        <f t="shared" si="0"/>
        <v>1</v>
      </c>
      <c r="AA6" s="26" t="s">
        <v>8</v>
      </c>
    </row>
    <row r="7" spans="1:27" s="15" customFormat="1" ht="12.75" customHeight="1" x14ac:dyDescent="0.2">
      <c r="A7" s="21"/>
      <c r="B7" s="59" t="s">
        <v>125</v>
      </c>
      <c r="C7" s="23">
        <v>205</v>
      </c>
      <c r="D7" s="23">
        <v>393</v>
      </c>
      <c r="E7" s="23">
        <v>804</v>
      </c>
      <c r="F7" s="24">
        <v>1897</v>
      </c>
      <c r="G7" s="23">
        <v>1897</v>
      </c>
      <c r="H7" s="25">
        <v>1251</v>
      </c>
      <c r="I7" s="23">
        <v>1985.115</v>
      </c>
      <c r="J7" s="23">
        <v>2093.679635</v>
      </c>
      <c r="K7" s="23">
        <v>2206.7383352900001</v>
      </c>
      <c r="Z7" s="16">
        <f t="shared" si="0"/>
        <v>1</v>
      </c>
      <c r="AA7" s="27">
        <v>0</v>
      </c>
    </row>
    <row r="8" spans="1:27" s="15" customFormat="1" ht="12.75" customHeight="1" x14ac:dyDescent="0.2">
      <c r="A8" s="21"/>
      <c r="B8" s="59" t="s">
        <v>132</v>
      </c>
      <c r="C8" s="23">
        <v>0</v>
      </c>
      <c r="D8" s="23">
        <v>0</v>
      </c>
      <c r="E8" s="23">
        <v>0</v>
      </c>
      <c r="F8" s="24">
        <v>0</v>
      </c>
      <c r="G8" s="23">
        <v>0</v>
      </c>
      <c r="H8" s="25">
        <v>0</v>
      </c>
      <c r="I8" s="23">
        <v>0</v>
      </c>
      <c r="J8" s="23">
        <v>0</v>
      </c>
      <c r="K8" s="23">
        <v>0</v>
      </c>
      <c r="Z8" s="16">
        <f t="shared" si="0"/>
        <v>1</v>
      </c>
      <c r="AA8" s="26" t="s">
        <v>9</v>
      </c>
    </row>
    <row r="9" spans="1:27" s="15" customFormat="1" ht="12.75" hidden="1" customHeight="1" x14ac:dyDescent="0.2">
      <c r="A9" s="21"/>
      <c r="B9" s="59" t="s">
        <v>44</v>
      </c>
      <c r="C9" s="23"/>
      <c r="D9" s="23"/>
      <c r="E9" s="23"/>
      <c r="F9" s="24"/>
      <c r="G9" s="23"/>
      <c r="H9" s="25"/>
      <c r="I9" s="23"/>
      <c r="J9" s="23"/>
      <c r="K9" s="23"/>
      <c r="Z9" s="16">
        <f t="shared" si="0"/>
        <v>0</v>
      </c>
      <c r="AA9" s="15" t="s">
        <v>44</v>
      </c>
    </row>
    <row r="10" spans="1:27" s="15" customFormat="1" ht="12.75" hidden="1" customHeight="1" x14ac:dyDescent="0.2">
      <c r="A10" s="21"/>
      <c r="B10" s="59" t="s">
        <v>44</v>
      </c>
      <c r="C10" s="23"/>
      <c r="D10" s="23"/>
      <c r="E10" s="23"/>
      <c r="F10" s="24"/>
      <c r="G10" s="23"/>
      <c r="H10" s="25"/>
      <c r="I10" s="23"/>
      <c r="J10" s="23"/>
      <c r="K10" s="23"/>
      <c r="Z10" s="16">
        <f t="shared" si="0"/>
        <v>0</v>
      </c>
    </row>
    <row r="11" spans="1:27" s="15" customFormat="1" ht="12.75" hidden="1" customHeight="1" x14ac:dyDescent="0.2">
      <c r="A11" s="21"/>
      <c r="B11" s="59" t="s">
        <v>44</v>
      </c>
      <c r="C11" s="23"/>
      <c r="D11" s="23"/>
      <c r="E11" s="23"/>
      <c r="F11" s="24"/>
      <c r="G11" s="23"/>
      <c r="H11" s="25"/>
      <c r="I11" s="23"/>
      <c r="J11" s="23"/>
      <c r="K11" s="23"/>
      <c r="Z11" s="16">
        <f t="shared" si="0"/>
        <v>0</v>
      </c>
    </row>
    <row r="12" spans="1:27" s="15" customFormat="1" ht="12.75" hidden="1" customHeight="1" x14ac:dyDescent="0.2">
      <c r="A12" s="21"/>
      <c r="B12" s="59" t="s">
        <v>44</v>
      </c>
      <c r="C12" s="23"/>
      <c r="D12" s="23"/>
      <c r="E12" s="23"/>
      <c r="F12" s="24"/>
      <c r="G12" s="23"/>
      <c r="H12" s="25"/>
      <c r="I12" s="23"/>
      <c r="J12" s="23"/>
      <c r="K12" s="23"/>
      <c r="Z12" s="16">
        <f t="shared" si="0"/>
        <v>0</v>
      </c>
    </row>
    <row r="13" spans="1:27" s="15" customFormat="1" ht="12.75" hidden="1" customHeight="1" x14ac:dyDescent="0.2">
      <c r="A13" s="21"/>
      <c r="B13" s="59" t="s">
        <v>44</v>
      </c>
      <c r="C13" s="23"/>
      <c r="D13" s="23"/>
      <c r="E13" s="23"/>
      <c r="F13" s="24"/>
      <c r="G13" s="23"/>
      <c r="H13" s="25"/>
      <c r="I13" s="23"/>
      <c r="J13" s="23"/>
      <c r="K13" s="23"/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44</v>
      </c>
      <c r="C14" s="23"/>
      <c r="D14" s="23"/>
      <c r="E14" s="23"/>
      <c r="F14" s="24"/>
      <c r="G14" s="23"/>
      <c r="H14" s="25"/>
      <c r="I14" s="23"/>
      <c r="J14" s="23"/>
      <c r="K14" s="23"/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44</v>
      </c>
      <c r="C15" s="23"/>
      <c r="D15" s="23"/>
      <c r="E15" s="23"/>
      <c r="F15" s="24"/>
      <c r="G15" s="23"/>
      <c r="H15" s="25"/>
      <c r="I15" s="23"/>
      <c r="J15" s="23"/>
      <c r="K15" s="23"/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44</v>
      </c>
      <c r="C16" s="23"/>
      <c r="D16" s="23"/>
      <c r="E16" s="23"/>
      <c r="F16" s="24"/>
      <c r="G16" s="23"/>
      <c r="H16" s="25"/>
      <c r="I16" s="23"/>
      <c r="J16" s="23"/>
      <c r="K16" s="23"/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44</v>
      </c>
      <c r="C17" s="23"/>
      <c r="D17" s="23"/>
      <c r="E17" s="23"/>
      <c r="F17" s="24"/>
      <c r="G17" s="23"/>
      <c r="H17" s="25"/>
      <c r="I17" s="23"/>
      <c r="J17" s="23"/>
      <c r="K17" s="23"/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44</v>
      </c>
      <c r="C18" s="23"/>
      <c r="D18" s="23"/>
      <c r="E18" s="23"/>
      <c r="F18" s="24"/>
      <c r="G18" s="23"/>
      <c r="H18" s="25"/>
      <c r="I18" s="23"/>
      <c r="J18" s="23"/>
      <c r="K18" s="23"/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338333</v>
      </c>
      <c r="D19" s="28">
        <f t="shared" ref="D19:K19" si="1">SUM(D4:D18)</f>
        <v>365451</v>
      </c>
      <c r="E19" s="28">
        <f t="shared" si="1"/>
        <v>363356</v>
      </c>
      <c r="F19" s="29">
        <f t="shared" si="1"/>
        <v>446468.5</v>
      </c>
      <c r="G19" s="28">
        <f t="shared" si="1"/>
        <v>453807.5</v>
      </c>
      <c r="H19" s="30">
        <f t="shared" si="1"/>
        <v>438658</v>
      </c>
      <c r="I19" s="28">
        <f t="shared" si="1"/>
        <v>558513.36499999999</v>
      </c>
      <c r="J19" s="28">
        <f t="shared" si="1"/>
        <v>699133.80744499993</v>
      </c>
      <c r="K19" s="28">
        <f t="shared" si="1"/>
        <v>736887.03304702986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194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331788</v>
      </c>
      <c r="D4" s="52">
        <f t="shared" ref="D4:K4" si="0">SUM(D5:D7)</f>
        <v>334764</v>
      </c>
      <c r="E4" s="52">
        <f t="shared" si="0"/>
        <v>321660</v>
      </c>
      <c r="F4" s="53">
        <f t="shared" si="0"/>
        <v>361898.9</v>
      </c>
      <c r="G4" s="52">
        <f t="shared" si="0"/>
        <v>374169.9</v>
      </c>
      <c r="H4" s="54">
        <f t="shared" si="0"/>
        <v>359012</v>
      </c>
      <c r="I4" s="52">
        <f t="shared" si="0"/>
        <v>541504.36499999999</v>
      </c>
      <c r="J4" s="52">
        <f t="shared" si="0"/>
        <v>681206.79217499995</v>
      </c>
      <c r="K4" s="52">
        <f t="shared" si="0"/>
        <v>717991.95895244996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320615</v>
      </c>
      <c r="D5" s="34">
        <v>324437</v>
      </c>
      <c r="E5" s="34">
        <v>318931</v>
      </c>
      <c r="F5" s="35">
        <v>351275</v>
      </c>
      <c r="G5" s="34">
        <v>351275</v>
      </c>
      <c r="H5" s="36">
        <v>344933</v>
      </c>
      <c r="I5" s="34">
        <v>345604.35</v>
      </c>
      <c r="J5" s="34">
        <v>464640.84914999997</v>
      </c>
      <c r="K5" s="36">
        <v>489731.45500409993</v>
      </c>
      <c r="AA5" s="27">
        <v>30</v>
      </c>
    </row>
    <row r="6" spans="1:27" s="15" customFormat="1" ht="12.75" customHeight="1" x14ac:dyDescent="0.25">
      <c r="A6" s="32"/>
      <c r="B6" s="22" t="s">
        <v>25</v>
      </c>
      <c r="C6" s="24">
        <v>11173</v>
      </c>
      <c r="D6" s="23">
        <v>10327</v>
      </c>
      <c r="E6" s="23">
        <v>2729</v>
      </c>
      <c r="F6" s="24">
        <v>10623.900000000001</v>
      </c>
      <c r="G6" s="23">
        <v>22894.9</v>
      </c>
      <c r="H6" s="25">
        <v>14079</v>
      </c>
      <c r="I6" s="23">
        <v>195900.01500000001</v>
      </c>
      <c r="J6" s="23">
        <v>216565.94302499999</v>
      </c>
      <c r="K6" s="25">
        <v>228260.50394835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0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5224</v>
      </c>
      <c r="D8" s="52">
        <f t="shared" ref="D8:K8" si="1">SUM(D9:D15)</f>
        <v>30687</v>
      </c>
      <c r="E8" s="52">
        <f t="shared" si="1"/>
        <v>41696</v>
      </c>
      <c r="F8" s="53">
        <f t="shared" si="1"/>
        <v>84293.6</v>
      </c>
      <c r="G8" s="52">
        <f t="shared" si="1"/>
        <v>79361.600000000006</v>
      </c>
      <c r="H8" s="54">
        <f t="shared" si="1"/>
        <v>79370</v>
      </c>
      <c r="I8" s="52">
        <f t="shared" si="1"/>
        <v>17009</v>
      </c>
      <c r="J8" s="52">
        <f t="shared" si="1"/>
        <v>17927.015269999982</v>
      </c>
      <c r="K8" s="52">
        <f t="shared" si="1"/>
        <v>18895.074094579984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0</v>
      </c>
      <c r="D10" s="23">
        <v>0</v>
      </c>
      <c r="E10" s="23">
        <v>0</v>
      </c>
      <c r="F10" s="24">
        <v>0</v>
      </c>
      <c r="G10" s="23">
        <v>0</v>
      </c>
      <c r="H10" s="25">
        <v>0</v>
      </c>
      <c r="I10" s="23">
        <v>0</v>
      </c>
      <c r="J10" s="23">
        <v>0</v>
      </c>
      <c r="K10" s="25">
        <v>0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5224</v>
      </c>
      <c r="D14" s="23">
        <v>30687</v>
      </c>
      <c r="E14" s="23">
        <v>41696</v>
      </c>
      <c r="F14" s="24">
        <v>84293.6</v>
      </c>
      <c r="G14" s="23">
        <v>79361.600000000006</v>
      </c>
      <c r="H14" s="25">
        <v>79362</v>
      </c>
      <c r="I14" s="23">
        <v>17009</v>
      </c>
      <c r="J14" s="23">
        <v>17927.015269999982</v>
      </c>
      <c r="K14" s="25">
        <v>18895.074094579984</v>
      </c>
    </row>
    <row r="15" spans="1:27" s="15" customFormat="1" ht="12.75" customHeight="1" x14ac:dyDescent="0.2">
      <c r="A15" s="21"/>
      <c r="B15" s="22" t="s">
        <v>34</v>
      </c>
      <c r="C15" s="38">
        <v>0</v>
      </c>
      <c r="D15" s="39">
        <v>0</v>
      </c>
      <c r="E15" s="39">
        <v>0</v>
      </c>
      <c r="F15" s="38">
        <v>0</v>
      </c>
      <c r="G15" s="39">
        <v>0</v>
      </c>
      <c r="H15" s="40">
        <v>8</v>
      </c>
      <c r="I15" s="39">
        <v>0</v>
      </c>
      <c r="J15" s="39">
        <v>0</v>
      </c>
      <c r="K15" s="40">
        <v>0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1321</v>
      </c>
      <c r="D16" s="52">
        <f t="shared" ref="D16:K16" si="2">SUM(D17:D23)</f>
        <v>0</v>
      </c>
      <c r="E16" s="52">
        <f t="shared" si="2"/>
        <v>0</v>
      </c>
      <c r="F16" s="53">
        <f t="shared" si="2"/>
        <v>276</v>
      </c>
      <c r="G16" s="52">
        <f t="shared" si="2"/>
        <v>276</v>
      </c>
      <c r="H16" s="54">
        <f t="shared" si="2"/>
        <v>276</v>
      </c>
      <c r="I16" s="52">
        <f t="shared" si="2"/>
        <v>0</v>
      </c>
      <c r="J16" s="52">
        <f t="shared" si="2"/>
        <v>0</v>
      </c>
      <c r="K16" s="52">
        <f t="shared" si="2"/>
        <v>0</v>
      </c>
    </row>
    <row r="17" spans="1:11" s="15" customFormat="1" ht="12.75" customHeight="1" x14ac:dyDescent="0.2">
      <c r="A17" s="21"/>
      <c r="B17" s="22" t="s">
        <v>36</v>
      </c>
      <c r="C17" s="35">
        <v>0</v>
      </c>
      <c r="D17" s="34">
        <v>0</v>
      </c>
      <c r="E17" s="34">
        <v>0</v>
      </c>
      <c r="F17" s="35">
        <v>0</v>
      </c>
      <c r="G17" s="34">
        <v>0</v>
      </c>
      <c r="H17" s="36">
        <v>0</v>
      </c>
      <c r="I17" s="34">
        <v>0</v>
      </c>
      <c r="J17" s="34">
        <v>0</v>
      </c>
      <c r="K17" s="36">
        <v>0</v>
      </c>
    </row>
    <row r="18" spans="1:11" s="15" customFormat="1" ht="12.75" customHeight="1" x14ac:dyDescent="0.2">
      <c r="A18" s="21"/>
      <c r="B18" s="22" t="s">
        <v>37</v>
      </c>
      <c r="C18" s="24">
        <v>1321</v>
      </c>
      <c r="D18" s="23">
        <v>0</v>
      </c>
      <c r="E18" s="23">
        <v>0</v>
      </c>
      <c r="F18" s="24">
        <v>276</v>
      </c>
      <c r="G18" s="23">
        <v>276</v>
      </c>
      <c r="H18" s="25">
        <v>276</v>
      </c>
      <c r="I18" s="23">
        <v>0</v>
      </c>
      <c r="J18" s="23">
        <v>0</v>
      </c>
      <c r="K18" s="25">
        <v>0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0</v>
      </c>
      <c r="D23" s="39">
        <v>0</v>
      </c>
      <c r="E23" s="39">
        <v>0</v>
      </c>
      <c r="F23" s="38">
        <v>0</v>
      </c>
      <c r="G23" s="39">
        <v>0</v>
      </c>
      <c r="H23" s="40">
        <v>0</v>
      </c>
      <c r="I23" s="39">
        <v>0</v>
      </c>
      <c r="J23" s="39">
        <v>0</v>
      </c>
      <c r="K23" s="40">
        <v>0</v>
      </c>
    </row>
    <row r="24" spans="1:11" s="15" customFormat="1" ht="12.75" customHeight="1" x14ac:dyDescent="0.2">
      <c r="A24" s="21"/>
      <c r="B24" s="63" t="s">
        <v>43</v>
      </c>
      <c r="C24" s="52">
        <v>0</v>
      </c>
      <c r="D24" s="52">
        <v>0</v>
      </c>
      <c r="E24" s="52">
        <v>0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338333</v>
      </c>
      <c r="D26" s="28">
        <f t="shared" ref="D26:K26" si="3">+D4+D8+D16+D24</f>
        <v>365451</v>
      </c>
      <c r="E26" s="28">
        <f t="shared" si="3"/>
        <v>363356</v>
      </c>
      <c r="F26" s="29">
        <f t="shared" si="3"/>
        <v>446468.5</v>
      </c>
      <c r="G26" s="28">
        <f t="shared" si="3"/>
        <v>453807.5</v>
      </c>
      <c r="H26" s="30">
        <f t="shared" si="3"/>
        <v>438658</v>
      </c>
      <c r="I26" s="28">
        <f t="shared" si="3"/>
        <v>558513.36499999999</v>
      </c>
      <c r="J26" s="28">
        <f t="shared" si="3"/>
        <v>699133.80744499993</v>
      </c>
      <c r="K26" s="28">
        <f t="shared" si="3"/>
        <v>736887.03304702998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195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9" t="s">
        <v>148</v>
      </c>
      <c r="C4" s="23">
        <v>11547</v>
      </c>
      <c r="D4" s="23">
        <v>17665</v>
      </c>
      <c r="E4" s="23">
        <v>37979.068020000006</v>
      </c>
      <c r="F4" s="35">
        <v>263497</v>
      </c>
      <c r="G4" s="34">
        <v>244497</v>
      </c>
      <c r="H4" s="36">
        <v>171699</v>
      </c>
      <c r="I4" s="23">
        <v>31495</v>
      </c>
      <c r="J4" s="23">
        <v>0</v>
      </c>
      <c r="K4" s="23">
        <v>0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149</v>
      </c>
      <c r="C5" s="23">
        <v>284256</v>
      </c>
      <c r="D5" s="23">
        <v>805322</v>
      </c>
      <c r="E5" s="23">
        <v>796934.42024000152</v>
      </c>
      <c r="F5" s="24">
        <v>752050</v>
      </c>
      <c r="G5" s="23">
        <v>1058919</v>
      </c>
      <c r="H5" s="25">
        <v>1047903</v>
      </c>
      <c r="I5" s="23">
        <v>772027.5</v>
      </c>
      <c r="J5" s="23">
        <v>1306109.3999999999</v>
      </c>
      <c r="K5" s="23">
        <v>30681.751600000076</v>
      </c>
      <c r="Z5" s="16">
        <f t="shared" si="0"/>
        <v>1</v>
      </c>
      <c r="AA5" s="27">
        <v>32</v>
      </c>
    </row>
    <row r="6" spans="1:27" s="15" customFormat="1" ht="12.75" customHeight="1" x14ac:dyDescent="0.2">
      <c r="A6" s="21"/>
      <c r="B6" s="59" t="s">
        <v>150</v>
      </c>
      <c r="C6" s="23">
        <v>38373</v>
      </c>
      <c r="D6" s="23">
        <v>55308</v>
      </c>
      <c r="E6" s="23">
        <v>86989</v>
      </c>
      <c r="F6" s="24">
        <v>171493</v>
      </c>
      <c r="G6" s="23">
        <v>171493</v>
      </c>
      <c r="H6" s="25">
        <v>158649</v>
      </c>
      <c r="I6" s="23">
        <v>273053</v>
      </c>
      <c r="J6" s="23">
        <v>199603.64799999999</v>
      </c>
      <c r="K6" s="23">
        <v>0.2449919999926351</v>
      </c>
      <c r="Z6" s="16">
        <f t="shared" si="0"/>
        <v>1</v>
      </c>
      <c r="AA6" s="26" t="s">
        <v>8</v>
      </c>
    </row>
    <row r="7" spans="1:27" s="15" customFormat="1" ht="12.75" customHeight="1" x14ac:dyDescent="0.2">
      <c r="A7" s="21"/>
      <c r="B7" s="59" t="s">
        <v>151</v>
      </c>
      <c r="C7" s="23">
        <v>20356</v>
      </c>
      <c r="D7" s="23">
        <v>42642</v>
      </c>
      <c r="E7" s="23">
        <v>72566</v>
      </c>
      <c r="F7" s="24">
        <v>121192</v>
      </c>
      <c r="G7" s="23">
        <v>181192</v>
      </c>
      <c r="H7" s="25">
        <v>122952</v>
      </c>
      <c r="I7" s="23">
        <v>160516</v>
      </c>
      <c r="J7" s="23">
        <v>133106</v>
      </c>
      <c r="K7" s="23">
        <v>-0.27599999998346902</v>
      </c>
      <c r="Z7" s="16">
        <f t="shared" si="0"/>
        <v>1</v>
      </c>
      <c r="AA7" s="27">
        <v>0</v>
      </c>
    </row>
    <row r="8" spans="1:27" s="15" customFormat="1" ht="12.75" hidden="1" customHeight="1" x14ac:dyDescent="0.2">
      <c r="A8" s="21"/>
      <c r="B8" s="59" t="s">
        <v>44</v>
      </c>
      <c r="C8" s="23"/>
      <c r="D8" s="23"/>
      <c r="E8" s="23"/>
      <c r="F8" s="24"/>
      <c r="G8" s="23"/>
      <c r="H8" s="25"/>
      <c r="I8" s="23"/>
      <c r="J8" s="23"/>
      <c r="K8" s="23"/>
      <c r="Z8" s="16">
        <f t="shared" si="0"/>
        <v>0</v>
      </c>
      <c r="AA8" s="26" t="s">
        <v>9</v>
      </c>
    </row>
    <row r="9" spans="1:27" s="15" customFormat="1" ht="12.75" hidden="1" customHeight="1" x14ac:dyDescent="0.2">
      <c r="A9" s="21"/>
      <c r="B9" s="59" t="s">
        <v>44</v>
      </c>
      <c r="C9" s="23"/>
      <c r="D9" s="23"/>
      <c r="E9" s="23"/>
      <c r="F9" s="24"/>
      <c r="G9" s="23"/>
      <c r="H9" s="25"/>
      <c r="I9" s="23"/>
      <c r="J9" s="23"/>
      <c r="K9" s="23"/>
      <c r="Z9" s="16">
        <f t="shared" si="0"/>
        <v>0</v>
      </c>
      <c r="AA9" s="15" t="s">
        <v>44</v>
      </c>
    </row>
    <row r="10" spans="1:27" s="15" customFormat="1" ht="12.75" hidden="1" customHeight="1" x14ac:dyDescent="0.2">
      <c r="A10" s="21"/>
      <c r="B10" s="59" t="s">
        <v>44</v>
      </c>
      <c r="C10" s="23"/>
      <c r="D10" s="23"/>
      <c r="E10" s="23"/>
      <c r="F10" s="24"/>
      <c r="G10" s="23"/>
      <c r="H10" s="25"/>
      <c r="I10" s="23"/>
      <c r="J10" s="23"/>
      <c r="K10" s="23"/>
      <c r="Z10" s="16">
        <f t="shared" si="0"/>
        <v>0</v>
      </c>
    </row>
    <row r="11" spans="1:27" s="15" customFormat="1" ht="12.75" hidden="1" customHeight="1" x14ac:dyDescent="0.2">
      <c r="A11" s="21"/>
      <c r="B11" s="59" t="s">
        <v>44</v>
      </c>
      <c r="C11" s="23"/>
      <c r="D11" s="23"/>
      <c r="E11" s="23"/>
      <c r="F11" s="24"/>
      <c r="G11" s="23"/>
      <c r="H11" s="25"/>
      <c r="I11" s="23"/>
      <c r="J11" s="23"/>
      <c r="K11" s="23"/>
      <c r="Z11" s="16">
        <f t="shared" si="0"/>
        <v>0</v>
      </c>
    </row>
    <row r="12" spans="1:27" s="15" customFormat="1" ht="12.75" hidden="1" customHeight="1" x14ac:dyDescent="0.2">
      <c r="A12" s="21"/>
      <c r="B12" s="59" t="s">
        <v>44</v>
      </c>
      <c r="C12" s="23"/>
      <c r="D12" s="23"/>
      <c r="E12" s="23"/>
      <c r="F12" s="24"/>
      <c r="G12" s="23"/>
      <c r="H12" s="25"/>
      <c r="I12" s="23"/>
      <c r="J12" s="23"/>
      <c r="K12" s="23"/>
      <c r="Z12" s="16">
        <f t="shared" si="0"/>
        <v>0</v>
      </c>
    </row>
    <row r="13" spans="1:27" s="15" customFormat="1" ht="12.75" hidden="1" customHeight="1" x14ac:dyDescent="0.2">
      <c r="A13" s="21"/>
      <c r="B13" s="59" t="s">
        <v>44</v>
      </c>
      <c r="C13" s="23"/>
      <c r="D13" s="23"/>
      <c r="E13" s="23"/>
      <c r="F13" s="24"/>
      <c r="G13" s="23"/>
      <c r="H13" s="25"/>
      <c r="I13" s="23"/>
      <c r="J13" s="23"/>
      <c r="K13" s="23"/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44</v>
      </c>
      <c r="C14" s="23"/>
      <c r="D14" s="23"/>
      <c r="E14" s="23"/>
      <c r="F14" s="24"/>
      <c r="G14" s="23"/>
      <c r="H14" s="25"/>
      <c r="I14" s="23"/>
      <c r="J14" s="23"/>
      <c r="K14" s="23"/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44</v>
      </c>
      <c r="C15" s="23"/>
      <c r="D15" s="23"/>
      <c r="E15" s="23"/>
      <c r="F15" s="24"/>
      <c r="G15" s="23"/>
      <c r="H15" s="25"/>
      <c r="I15" s="23"/>
      <c r="J15" s="23"/>
      <c r="K15" s="23"/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44</v>
      </c>
      <c r="C16" s="23"/>
      <c r="D16" s="23"/>
      <c r="E16" s="23"/>
      <c r="F16" s="24"/>
      <c r="G16" s="23"/>
      <c r="H16" s="25"/>
      <c r="I16" s="23"/>
      <c r="J16" s="23"/>
      <c r="K16" s="23"/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44</v>
      </c>
      <c r="C17" s="23"/>
      <c r="D17" s="23"/>
      <c r="E17" s="23"/>
      <c r="F17" s="24"/>
      <c r="G17" s="23"/>
      <c r="H17" s="25"/>
      <c r="I17" s="23"/>
      <c r="J17" s="23"/>
      <c r="K17" s="23"/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44</v>
      </c>
      <c r="C18" s="23"/>
      <c r="D18" s="23"/>
      <c r="E18" s="23"/>
      <c r="F18" s="24"/>
      <c r="G18" s="23"/>
      <c r="H18" s="25"/>
      <c r="I18" s="23"/>
      <c r="J18" s="23"/>
      <c r="K18" s="23"/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354532</v>
      </c>
      <c r="D19" s="28">
        <f t="shared" ref="D19:K19" si="1">SUM(D4:D18)</f>
        <v>920937</v>
      </c>
      <c r="E19" s="28">
        <f t="shared" si="1"/>
        <v>994468.48826000153</v>
      </c>
      <c r="F19" s="29">
        <f t="shared" si="1"/>
        <v>1308232</v>
      </c>
      <c r="G19" s="28">
        <f t="shared" si="1"/>
        <v>1656101</v>
      </c>
      <c r="H19" s="30">
        <f t="shared" si="1"/>
        <v>1501203</v>
      </c>
      <c r="I19" s="28">
        <f t="shared" si="1"/>
        <v>1237091.5</v>
      </c>
      <c r="J19" s="28">
        <f t="shared" si="1"/>
        <v>1638819.048</v>
      </c>
      <c r="K19" s="28">
        <f t="shared" si="1"/>
        <v>30681.720592000085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196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0</v>
      </c>
      <c r="D4" s="52">
        <f t="shared" ref="D4:K4" si="0">SUM(D5:D7)</f>
        <v>0</v>
      </c>
      <c r="E4" s="52">
        <f t="shared" si="0"/>
        <v>12913.466469999999</v>
      </c>
      <c r="F4" s="53">
        <f t="shared" si="0"/>
        <v>168182</v>
      </c>
      <c r="G4" s="52">
        <f t="shared" si="0"/>
        <v>236182</v>
      </c>
      <c r="H4" s="54">
        <f t="shared" si="0"/>
        <v>212266</v>
      </c>
      <c r="I4" s="52">
        <f t="shared" si="0"/>
        <v>171802</v>
      </c>
      <c r="J4" s="52">
        <f t="shared" si="0"/>
        <v>465338.04800000001</v>
      </c>
      <c r="K4" s="52">
        <f t="shared" si="0"/>
        <v>0.30259200008003972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0</v>
      </c>
      <c r="D5" s="34">
        <v>0</v>
      </c>
      <c r="E5" s="34">
        <v>461.38494000000003</v>
      </c>
      <c r="F5" s="35">
        <v>9130</v>
      </c>
      <c r="G5" s="34">
        <v>8130</v>
      </c>
      <c r="H5" s="36">
        <v>7854</v>
      </c>
      <c r="I5" s="34">
        <v>9757</v>
      </c>
      <c r="J5" s="34">
        <v>0</v>
      </c>
      <c r="K5" s="36">
        <v>0</v>
      </c>
      <c r="AA5" s="27">
        <v>33</v>
      </c>
    </row>
    <row r="6" spans="1:27" s="15" customFormat="1" ht="12.75" customHeight="1" x14ac:dyDescent="0.25">
      <c r="A6" s="32"/>
      <c r="B6" s="22" t="s">
        <v>25</v>
      </c>
      <c r="C6" s="24">
        <v>0</v>
      </c>
      <c r="D6" s="23">
        <v>0</v>
      </c>
      <c r="E6" s="23">
        <v>12452.081529999999</v>
      </c>
      <c r="F6" s="24">
        <v>159052</v>
      </c>
      <c r="G6" s="23">
        <v>228052</v>
      </c>
      <c r="H6" s="25">
        <v>204412</v>
      </c>
      <c r="I6" s="23">
        <v>162045</v>
      </c>
      <c r="J6" s="23">
        <v>465338.04800000001</v>
      </c>
      <c r="K6" s="25">
        <v>0.30259200008003972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0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0</v>
      </c>
      <c r="D8" s="52">
        <f t="shared" ref="D8:K8" si="1">SUM(D9:D15)</f>
        <v>0</v>
      </c>
      <c r="E8" s="52">
        <f t="shared" si="1"/>
        <v>0</v>
      </c>
      <c r="F8" s="53">
        <f t="shared" si="1"/>
        <v>0</v>
      </c>
      <c r="G8" s="52">
        <f t="shared" si="1"/>
        <v>0</v>
      </c>
      <c r="H8" s="54">
        <f t="shared" si="1"/>
        <v>204</v>
      </c>
      <c r="I8" s="52">
        <f t="shared" si="1"/>
        <v>0</v>
      </c>
      <c r="J8" s="52">
        <f t="shared" si="1"/>
        <v>0</v>
      </c>
      <c r="K8" s="52">
        <f t="shared" si="1"/>
        <v>0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0</v>
      </c>
      <c r="D10" s="23">
        <v>0</v>
      </c>
      <c r="E10" s="23">
        <v>0</v>
      </c>
      <c r="F10" s="24">
        <v>0</v>
      </c>
      <c r="G10" s="23">
        <v>0</v>
      </c>
      <c r="H10" s="25">
        <v>0</v>
      </c>
      <c r="I10" s="23">
        <v>0</v>
      </c>
      <c r="J10" s="23">
        <v>0</v>
      </c>
      <c r="K10" s="25">
        <v>0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0</v>
      </c>
      <c r="D14" s="23">
        <v>0</v>
      </c>
      <c r="E14" s="23">
        <v>0</v>
      </c>
      <c r="F14" s="24">
        <v>0</v>
      </c>
      <c r="G14" s="23">
        <v>0</v>
      </c>
      <c r="H14" s="25">
        <v>0</v>
      </c>
      <c r="I14" s="23">
        <v>0</v>
      </c>
      <c r="J14" s="23">
        <v>0</v>
      </c>
      <c r="K14" s="25">
        <v>0</v>
      </c>
    </row>
    <row r="15" spans="1:27" s="15" customFormat="1" ht="12.75" customHeight="1" x14ac:dyDescent="0.2">
      <c r="A15" s="21"/>
      <c r="B15" s="22" t="s">
        <v>34</v>
      </c>
      <c r="C15" s="38">
        <v>0</v>
      </c>
      <c r="D15" s="39">
        <v>0</v>
      </c>
      <c r="E15" s="39">
        <v>0</v>
      </c>
      <c r="F15" s="38">
        <v>0</v>
      </c>
      <c r="G15" s="39">
        <v>0</v>
      </c>
      <c r="H15" s="40">
        <v>204</v>
      </c>
      <c r="I15" s="39">
        <v>0</v>
      </c>
      <c r="J15" s="39">
        <v>0</v>
      </c>
      <c r="K15" s="40">
        <v>0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354532</v>
      </c>
      <c r="D16" s="52">
        <f t="shared" ref="D16:K16" si="2">SUM(D17:D23)</f>
        <v>920937</v>
      </c>
      <c r="E16" s="52">
        <f t="shared" si="2"/>
        <v>981555.02179000154</v>
      </c>
      <c r="F16" s="53">
        <f t="shared" si="2"/>
        <v>1140050</v>
      </c>
      <c r="G16" s="52">
        <f t="shared" si="2"/>
        <v>1419919</v>
      </c>
      <c r="H16" s="54">
        <f t="shared" si="2"/>
        <v>1288733</v>
      </c>
      <c r="I16" s="52">
        <f t="shared" si="2"/>
        <v>1065289.5</v>
      </c>
      <c r="J16" s="52">
        <f t="shared" si="2"/>
        <v>1173481</v>
      </c>
      <c r="K16" s="52">
        <f t="shared" si="2"/>
        <v>30681.418000000005</v>
      </c>
    </row>
    <row r="17" spans="1:11" s="15" customFormat="1" ht="12.75" customHeight="1" x14ac:dyDescent="0.2">
      <c r="A17" s="21"/>
      <c r="B17" s="22" t="s">
        <v>36</v>
      </c>
      <c r="C17" s="35">
        <v>354532</v>
      </c>
      <c r="D17" s="34">
        <v>920937</v>
      </c>
      <c r="E17" s="34">
        <v>981105.37677000149</v>
      </c>
      <c r="F17" s="35">
        <v>1140050</v>
      </c>
      <c r="G17" s="34">
        <v>1418919</v>
      </c>
      <c r="H17" s="36">
        <v>1288231</v>
      </c>
      <c r="I17" s="34">
        <v>1065289.5</v>
      </c>
      <c r="J17" s="34">
        <v>1173481</v>
      </c>
      <c r="K17" s="36">
        <v>30681.418000000005</v>
      </c>
    </row>
    <row r="18" spans="1:11" s="15" customFormat="1" ht="12.75" customHeight="1" x14ac:dyDescent="0.2">
      <c r="A18" s="21"/>
      <c r="B18" s="22" t="s">
        <v>37</v>
      </c>
      <c r="C18" s="24">
        <v>0</v>
      </c>
      <c r="D18" s="23">
        <v>0</v>
      </c>
      <c r="E18" s="23">
        <v>449.64502000000005</v>
      </c>
      <c r="F18" s="24">
        <v>0</v>
      </c>
      <c r="G18" s="23">
        <v>750</v>
      </c>
      <c r="H18" s="25">
        <v>416</v>
      </c>
      <c r="I18" s="23">
        <v>0</v>
      </c>
      <c r="J18" s="23">
        <v>0</v>
      </c>
      <c r="K18" s="25">
        <v>0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0</v>
      </c>
      <c r="D23" s="39">
        <v>0</v>
      </c>
      <c r="E23" s="39">
        <v>0</v>
      </c>
      <c r="F23" s="38">
        <v>0</v>
      </c>
      <c r="G23" s="39">
        <v>250</v>
      </c>
      <c r="H23" s="40">
        <v>86</v>
      </c>
      <c r="I23" s="39">
        <v>0</v>
      </c>
      <c r="J23" s="39">
        <v>0</v>
      </c>
      <c r="K23" s="40">
        <v>0</v>
      </c>
    </row>
    <row r="24" spans="1:11" s="15" customFormat="1" ht="12.75" customHeight="1" x14ac:dyDescent="0.2">
      <c r="A24" s="21"/>
      <c r="B24" s="63" t="s">
        <v>43</v>
      </c>
      <c r="C24" s="52">
        <v>0</v>
      </c>
      <c r="D24" s="52">
        <v>0</v>
      </c>
      <c r="E24" s="52">
        <v>0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354532</v>
      </c>
      <c r="D26" s="28">
        <f t="shared" ref="D26:K26" si="3">+D4+D8+D16+D24</f>
        <v>920937</v>
      </c>
      <c r="E26" s="28">
        <f t="shared" si="3"/>
        <v>994468.48826000153</v>
      </c>
      <c r="F26" s="29">
        <f t="shared" si="3"/>
        <v>1308232</v>
      </c>
      <c r="G26" s="28">
        <f t="shared" si="3"/>
        <v>1656101</v>
      </c>
      <c r="H26" s="30">
        <f t="shared" si="3"/>
        <v>1501203</v>
      </c>
      <c r="I26" s="28">
        <f t="shared" si="3"/>
        <v>1237091.5</v>
      </c>
      <c r="J26" s="28">
        <f t="shared" si="3"/>
        <v>1638819.048</v>
      </c>
      <c r="K26" s="28">
        <f t="shared" si="3"/>
        <v>30681.720592000085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66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57" customFormat="1" ht="15.75" customHeight="1" x14ac:dyDescent="0.2">
      <c r="A1" s="1" t="s">
        <v>179</v>
      </c>
      <c r="B1" s="2"/>
      <c r="C1" s="56"/>
      <c r="D1" s="56"/>
      <c r="E1" s="56"/>
      <c r="F1" s="56"/>
      <c r="G1" s="56"/>
      <c r="H1" s="56"/>
      <c r="I1" s="56"/>
      <c r="J1" s="56"/>
      <c r="K1" s="56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8" t="s">
        <v>148</v>
      </c>
      <c r="C4" s="23">
        <v>1663036</v>
      </c>
      <c r="D4" s="23">
        <v>1811642</v>
      </c>
      <c r="E4" s="23">
        <v>1987712</v>
      </c>
      <c r="F4" s="35">
        <v>1972556.8304000003</v>
      </c>
      <c r="G4" s="34">
        <v>2006448.8304000003</v>
      </c>
      <c r="H4" s="36">
        <v>2036054</v>
      </c>
      <c r="I4" s="23">
        <v>2191593.5602719998</v>
      </c>
      <c r="J4" s="23">
        <v>2280756.6770830778</v>
      </c>
      <c r="K4" s="23">
        <v>2404156.798426914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164</v>
      </c>
      <c r="C5" s="23">
        <v>18786869</v>
      </c>
      <c r="D5" s="23">
        <v>20341875</v>
      </c>
      <c r="E5" s="23">
        <v>21044937</v>
      </c>
      <c r="F5" s="24">
        <v>21656908.844999999</v>
      </c>
      <c r="G5" s="23">
        <v>21827611.844999999</v>
      </c>
      <c r="H5" s="25">
        <v>22031841</v>
      </c>
      <c r="I5" s="23">
        <v>22266856.261749998</v>
      </c>
      <c r="J5" s="23">
        <v>23364526.976274502</v>
      </c>
      <c r="K5" s="23">
        <v>24625494.111053325</v>
      </c>
      <c r="Z5" s="16">
        <f t="shared" si="0"/>
        <v>1</v>
      </c>
      <c r="AA5" s="27">
        <v>4</v>
      </c>
    </row>
    <row r="6" spans="1:27" s="15" customFormat="1" ht="12.75" customHeight="1" x14ac:dyDescent="0.2">
      <c r="A6" s="21"/>
      <c r="B6" s="59" t="s">
        <v>165</v>
      </c>
      <c r="C6" s="23">
        <v>51143</v>
      </c>
      <c r="D6" s="23">
        <v>55678</v>
      </c>
      <c r="E6" s="23">
        <v>58856</v>
      </c>
      <c r="F6" s="24">
        <v>100667</v>
      </c>
      <c r="G6" s="23">
        <v>100145</v>
      </c>
      <c r="H6" s="25">
        <v>99414</v>
      </c>
      <c r="I6" s="23">
        <v>112142</v>
      </c>
      <c r="J6" s="23">
        <v>117527.27715000001</v>
      </c>
      <c r="K6" s="23">
        <v>123873.75011610001</v>
      </c>
      <c r="Z6" s="16">
        <f t="shared" si="0"/>
        <v>1</v>
      </c>
      <c r="AA6" s="26" t="s">
        <v>8</v>
      </c>
    </row>
    <row r="7" spans="1:27" s="15" customFormat="1" ht="12.75" customHeight="1" x14ac:dyDescent="0.2">
      <c r="A7" s="21"/>
      <c r="B7" s="59" t="s">
        <v>166</v>
      </c>
      <c r="C7" s="23">
        <v>382829</v>
      </c>
      <c r="D7" s="23">
        <v>434895</v>
      </c>
      <c r="E7" s="23">
        <v>444912</v>
      </c>
      <c r="F7" s="24">
        <v>494325</v>
      </c>
      <c r="G7" s="23">
        <v>494631</v>
      </c>
      <c r="H7" s="25">
        <v>492678</v>
      </c>
      <c r="I7" s="23">
        <v>541698</v>
      </c>
      <c r="J7" s="23">
        <v>571910.69267141493</v>
      </c>
      <c r="K7" s="23">
        <v>610729.77907567145</v>
      </c>
      <c r="Z7" s="16">
        <f t="shared" si="0"/>
        <v>1</v>
      </c>
      <c r="AA7" s="27">
        <v>0</v>
      </c>
    </row>
    <row r="8" spans="1:27" s="15" customFormat="1" ht="12.75" customHeight="1" x14ac:dyDescent="0.2">
      <c r="A8" s="21"/>
      <c r="B8" s="59" t="s">
        <v>167</v>
      </c>
      <c r="C8" s="23">
        <v>475956</v>
      </c>
      <c r="D8" s="23">
        <v>682104</v>
      </c>
      <c r="E8" s="23">
        <v>688760</v>
      </c>
      <c r="F8" s="24">
        <v>296420.95</v>
      </c>
      <c r="G8" s="23">
        <v>297815.95</v>
      </c>
      <c r="H8" s="25">
        <v>286135</v>
      </c>
      <c r="I8" s="23">
        <v>319516.60024999996</v>
      </c>
      <c r="J8" s="23">
        <v>342292.88866225007</v>
      </c>
      <c r="K8" s="23">
        <v>361166.90465001151</v>
      </c>
      <c r="Z8" s="16">
        <f t="shared" si="0"/>
        <v>1</v>
      </c>
      <c r="AA8" s="26" t="s">
        <v>9</v>
      </c>
    </row>
    <row r="9" spans="1:27" s="15" customFormat="1" ht="12.75" customHeight="1" x14ac:dyDescent="0.2">
      <c r="A9" s="21"/>
      <c r="B9" s="59" t="s">
        <v>168</v>
      </c>
      <c r="C9" s="23">
        <v>290757</v>
      </c>
      <c r="D9" s="23">
        <v>321958</v>
      </c>
      <c r="E9" s="23">
        <v>346397</v>
      </c>
      <c r="F9" s="24">
        <v>353158.26039999997</v>
      </c>
      <c r="G9" s="23">
        <v>379255.26039999997</v>
      </c>
      <c r="H9" s="25">
        <v>377356</v>
      </c>
      <c r="I9" s="23">
        <v>393842.72346800001</v>
      </c>
      <c r="J9" s="23">
        <v>387430.70717102796</v>
      </c>
      <c r="K9" s="23">
        <v>408351.96535826352</v>
      </c>
      <c r="Z9" s="16">
        <f t="shared" si="0"/>
        <v>1</v>
      </c>
      <c r="AA9" s="15" t="s">
        <v>44</v>
      </c>
    </row>
    <row r="10" spans="1:27" s="15" customFormat="1" ht="12.75" customHeight="1" x14ac:dyDescent="0.2">
      <c r="A10" s="21"/>
      <c r="B10" s="59" t="s">
        <v>169</v>
      </c>
      <c r="C10" s="23">
        <v>338333</v>
      </c>
      <c r="D10" s="23">
        <v>365451</v>
      </c>
      <c r="E10" s="23">
        <v>363356</v>
      </c>
      <c r="F10" s="24">
        <v>446468.5</v>
      </c>
      <c r="G10" s="23">
        <v>453807.5</v>
      </c>
      <c r="H10" s="25">
        <v>438658</v>
      </c>
      <c r="I10" s="23">
        <v>558513.36499999999</v>
      </c>
      <c r="J10" s="23">
        <v>699133.80744499993</v>
      </c>
      <c r="K10" s="23">
        <v>736887.03304702998</v>
      </c>
      <c r="Z10" s="16">
        <f t="shared" si="0"/>
        <v>1</v>
      </c>
    </row>
    <row r="11" spans="1:27" s="15" customFormat="1" ht="12.75" customHeight="1" x14ac:dyDescent="0.2">
      <c r="A11" s="21"/>
      <c r="B11" s="59" t="s">
        <v>170</v>
      </c>
      <c r="C11" s="23">
        <v>354532</v>
      </c>
      <c r="D11" s="23">
        <v>920937</v>
      </c>
      <c r="E11" s="23">
        <v>994468.48826000153</v>
      </c>
      <c r="F11" s="24">
        <v>1308232</v>
      </c>
      <c r="G11" s="23">
        <v>1656101</v>
      </c>
      <c r="H11" s="25">
        <v>1501203</v>
      </c>
      <c r="I11" s="23">
        <v>1237091.5</v>
      </c>
      <c r="J11" s="23">
        <v>1638819.048</v>
      </c>
      <c r="K11" s="23">
        <v>30681.720592000085</v>
      </c>
      <c r="Z11" s="16">
        <f t="shared" si="0"/>
        <v>1</v>
      </c>
    </row>
    <row r="12" spans="1:27" s="15" customFormat="1" ht="12.75" customHeight="1" x14ac:dyDescent="0.2">
      <c r="A12" s="21"/>
      <c r="B12" s="59" t="s">
        <v>171</v>
      </c>
      <c r="C12" s="23">
        <v>233474</v>
      </c>
      <c r="D12" s="23">
        <v>239577</v>
      </c>
      <c r="E12" s="23">
        <v>291195</v>
      </c>
      <c r="F12" s="24">
        <v>343340.6</v>
      </c>
      <c r="G12" s="23">
        <v>323065.59999999998</v>
      </c>
      <c r="H12" s="25">
        <v>275545</v>
      </c>
      <c r="I12" s="23">
        <v>313709.93567799998</v>
      </c>
      <c r="J12" s="23">
        <v>353499.09322047199</v>
      </c>
      <c r="K12" s="23">
        <v>373326.04425437748</v>
      </c>
      <c r="Z12" s="16">
        <f t="shared" si="0"/>
        <v>1</v>
      </c>
    </row>
    <row r="13" spans="1:27" s="15" customFormat="1" ht="12.75" hidden="1" customHeight="1" x14ac:dyDescent="0.2">
      <c r="A13" s="21"/>
      <c r="B13" s="59" t="s">
        <v>172</v>
      </c>
      <c r="C13" s="23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3">
        <v>0</v>
      </c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173</v>
      </c>
      <c r="C14" s="23">
        <v>0</v>
      </c>
      <c r="D14" s="23">
        <v>0</v>
      </c>
      <c r="E14" s="23">
        <v>0</v>
      </c>
      <c r="F14" s="24">
        <v>0</v>
      </c>
      <c r="G14" s="23">
        <v>0</v>
      </c>
      <c r="H14" s="25">
        <v>0</v>
      </c>
      <c r="I14" s="23">
        <v>0</v>
      </c>
      <c r="J14" s="23">
        <v>0</v>
      </c>
      <c r="K14" s="23">
        <v>0</v>
      </c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174</v>
      </c>
      <c r="C15" s="23">
        <v>0</v>
      </c>
      <c r="D15" s="23">
        <v>0</v>
      </c>
      <c r="E15" s="23">
        <v>0</v>
      </c>
      <c r="F15" s="24">
        <v>0</v>
      </c>
      <c r="G15" s="23">
        <v>0</v>
      </c>
      <c r="H15" s="25">
        <v>0</v>
      </c>
      <c r="I15" s="23">
        <v>0</v>
      </c>
      <c r="J15" s="23">
        <v>0</v>
      </c>
      <c r="K15" s="23">
        <v>0</v>
      </c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175</v>
      </c>
      <c r="C16" s="23">
        <v>0</v>
      </c>
      <c r="D16" s="23">
        <v>0</v>
      </c>
      <c r="E16" s="23">
        <v>0</v>
      </c>
      <c r="F16" s="24">
        <v>0</v>
      </c>
      <c r="G16" s="23">
        <v>0</v>
      </c>
      <c r="H16" s="25">
        <v>0</v>
      </c>
      <c r="I16" s="23">
        <v>0</v>
      </c>
      <c r="J16" s="23">
        <v>0</v>
      </c>
      <c r="K16" s="23">
        <v>0</v>
      </c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176</v>
      </c>
      <c r="C17" s="23">
        <v>0</v>
      </c>
      <c r="D17" s="23">
        <v>0</v>
      </c>
      <c r="E17" s="23">
        <v>0</v>
      </c>
      <c r="F17" s="24">
        <v>0</v>
      </c>
      <c r="G17" s="23">
        <v>0</v>
      </c>
      <c r="H17" s="25">
        <v>0</v>
      </c>
      <c r="I17" s="23">
        <v>0</v>
      </c>
      <c r="J17" s="23">
        <v>0</v>
      </c>
      <c r="K17" s="23">
        <v>0</v>
      </c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177</v>
      </c>
      <c r="C18" s="23">
        <v>0</v>
      </c>
      <c r="D18" s="23">
        <v>0</v>
      </c>
      <c r="E18" s="23">
        <v>0</v>
      </c>
      <c r="F18" s="24">
        <v>0</v>
      </c>
      <c r="G18" s="23">
        <v>0</v>
      </c>
      <c r="H18" s="25">
        <v>0</v>
      </c>
      <c r="I18" s="23">
        <v>0</v>
      </c>
      <c r="J18" s="23">
        <v>0</v>
      </c>
      <c r="K18" s="23">
        <v>0</v>
      </c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22576929</v>
      </c>
      <c r="D19" s="28">
        <f t="shared" ref="D19:K19" si="1">SUM(D4:D18)</f>
        <v>25174117</v>
      </c>
      <c r="E19" s="28">
        <f t="shared" si="1"/>
        <v>26220593.488260001</v>
      </c>
      <c r="F19" s="29">
        <f t="shared" si="1"/>
        <v>26972077.985800002</v>
      </c>
      <c r="G19" s="28">
        <f t="shared" si="1"/>
        <v>27538881.985800002</v>
      </c>
      <c r="H19" s="30">
        <f t="shared" si="1"/>
        <v>27538884</v>
      </c>
      <c r="I19" s="28">
        <f t="shared" si="1"/>
        <v>27934963.946417995</v>
      </c>
      <c r="J19" s="28">
        <f t="shared" si="1"/>
        <v>29755897.167677745</v>
      </c>
      <c r="K19" s="28">
        <f t="shared" si="1"/>
        <v>29674668.106573693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197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9" t="s">
        <v>152</v>
      </c>
      <c r="C4" s="23">
        <v>8404</v>
      </c>
      <c r="D4" s="23">
        <v>8782</v>
      </c>
      <c r="E4" s="23">
        <v>12342</v>
      </c>
      <c r="F4" s="35">
        <v>13186</v>
      </c>
      <c r="G4" s="34">
        <v>12150</v>
      </c>
      <c r="H4" s="36">
        <v>12150</v>
      </c>
      <c r="I4" s="23">
        <v>13415.85</v>
      </c>
      <c r="J4" s="23">
        <v>14172.226649999999</v>
      </c>
      <c r="K4" s="23">
        <v>14937.5268891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153</v>
      </c>
      <c r="C5" s="23">
        <v>16529</v>
      </c>
      <c r="D5" s="23">
        <v>22881</v>
      </c>
      <c r="E5" s="23">
        <v>41532</v>
      </c>
      <c r="F5" s="24">
        <v>64977</v>
      </c>
      <c r="G5" s="23">
        <v>57171</v>
      </c>
      <c r="H5" s="25">
        <v>39501</v>
      </c>
      <c r="I5" s="23">
        <v>49561</v>
      </c>
      <c r="J5" s="23">
        <v>74415.807000000001</v>
      </c>
      <c r="K5" s="23">
        <v>78434.260578000016</v>
      </c>
      <c r="Z5" s="16">
        <f t="shared" si="0"/>
        <v>1</v>
      </c>
      <c r="AA5" s="27">
        <v>35</v>
      </c>
    </row>
    <row r="6" spans="1:27" s="15" customFormat="1" ht="12.75" customHeight="1" x14ac:dyDescent="0.2">
      <c r="A6" s="21"/>
      <c r="B6" s="59" t="s">
        <v>154</v>
      </c>
      <c r="C6" s="23">
        <v>1619</v>
      </c>
      <c r="D6" s="23">
        <v>362</v>
      </c>
      <c r="E6" s="23">
        <v>864</v>
      </c>
      <c r="F6" s="24">
        <v>1507</v>
      </c>
      <c r="G6" s="23">
        <v>374</v>
      </c>
      <c r="H6" s="25">
        <v>17</v>
      </c>
      <c r="I6" s="23">
        <v>1409</v>
      </c>
      <c r="J6" s="23">
        <v>1477.0119999999999</v>
      </c>
      <c r="K6" s="23">
        <v>1556.7706480000002</v>
      </c>
      <c r="Z6" s="16">
        <f t="shared" si="0"/>
        <v>1</v>
      </c>
      <c r="AA6" s="26" t="s">
        <v>8</v>
      </c>
    </row>
    <row r="7" spans="1:27" s="15" customFormat="1" ht="12.75" customHeight="1" x14ac:dyDescent="0.2">
      <c r="A7" s="21"/>
      <c r="B7" s="59" t="s">
        <v>155</v>
      </c>
      <c r="C7" s="23">
        <v>178435</v>
      </c>
      <c r="D7" s="23">
        <v>171131</v>
      </c>
      <c r="E7" s="23">
        <v>197962</v>
      </c>
      <c r="F7" s="24">
        <v>228776</v>
      </c>
      <c r="G7" s="23">
        <v>218476</v>
      </c>
      <c r="H7" s="25">
        <v>190654</v>
      </c>
      <c r="I7" s="23">
        <v>212300.719178</v>
      </c>
      <c r="J7" s="23">
        <v>225690.16562047202</v>
      </c>
      <c r="K7" s="23">
        <v>237877.4345639775</v>
      </c>
      <c r="Z7" s="16">
        <f t="shared" si="0"/>
        <v>1</v>
      </c>
      <c r="AA7" s="27">
        <v>0</v>
      </c>
    </row>
    <row r="8" spans="1:27" s="15" customFormat="1" ht="12.75" customHeight="1" x14ac:dyDescent="0.2">
      <c r="A8" s="21"/>
      <c r="B8" s="59" t="s">
        <v>132</v>
      </c>
      <c r="C8" s="23">
        <v>28487</v>
      </c>
      <c r="D8" s="23">
        <v>36421</v>
      </c>
      <c r="E8" s="23">
        <v>38495</v>
      </c>
      <c r="F8" s="24">
        <v>34894.6</v>
      </c>
      <c r="G8" s="23">
        <v>34894.6</v>
      </c>
      <c r="H8" s="25">
        <v>33223</v>
      </c>
      <c r="I8" s="23">
        <v>37023.366500000004</v>
      </c>
      <c r="J8" s="23">
        <v>37743.881949999995</v>
      </c>
      <c r="K8" s="23">
        <v>40520.051575300007</v>
      </c>
      <c r="Z8" s="16">
        <f t="shared" si="0"/>
        <v>1</v>
      </c>
      <c r="AA8" s="26" t="s">
        <v>9</v>
      </c>
    </row>
    <row r="9" spans="1:27" s="15" customFormat="1" ht="12.75" hidden="1" customHeight="1" x14ac:dyDescent="0.2">
      <c r="A9" s="21"/>
      <c r="B9" s="59" t="s">
        <v>44</v>
      </c>
      <c r="C9" s="23"/>
      <c r="D9" s="23"/>
      <c r="E9" s="23"/>
      <c r="F9" s="24"/>
      <c r="G9" s="23"/>
      <c r="H9" s="25"/>
      <c r="I9" s="23"/>
      <c r="J9" s="23"/>
      <c r="K9" s="23"/>
      <c r="Z9" s="16">
        <f t="shared" si="0"/>
        <v>0</v>
      </c>
      <c r="AA9" s="15" t="s">
        <v>44</v>
      </c>
    </row>
    <row r="10" spans="1:27" s="15" customFormat="1" ht="12.75" hidden="1" customHeight="1" x14ac:dyDescent="0.2">
      <c r="A10" s="21"/>
      <c r="B10" s="59" t="s">
        <v>44</v>
      </c>
      <c r="C10" s="23"/>
      <c r="D10" s="23"/>
      <c r="E10" s="23"/>
      <c r="F10" s="24"/>
      <c r="G10" s="23"/>
      <c r="H10" s="25"/>
      <c r="I10" s="23"/>
      <c r="J10" s="23"/>
      <c r="K10" s="23"/>
      <c r="Z10" s="16">
        <f t="shared" si="0"/>
        <v>0</v>
      </c>
    </row>
    <row r="11" spans="1:27" s="15" customFormat="1" ht="12.75" hidden="1" customHeight="1" x14ac:dyDescent="0.2">
      <c r="A11" s="21"/>
      <c r="B11" s="59" t="s">
        <v>44</v>
      </c>
      <c r="C11" s="23"/>
      <c r="D11" s="23"/>
      <c r="E11" s="23"/>
      <c r="F11" s="24"/>
      <c r="G11" s="23"/>
      <c r="H11" s="25"/>
      <c r="I11" s="23"/>
      <c r="J11" s="23"/>
      <c r="K11" s="23"/>
      <c r="Z11" s="16">
        <f t="shared" si="0"/>
        <v>0</v>
      </c>
    </row>
    <row r="12" spans="1:27" s="15" customFormat="1" ht="12.75" hidden="1" customHeight="1" x14ac:dyDescent="0.2">
      <c r="A12" s="21"/>
      <c r="B12" s="59" t="s">
        <v>44</v>
      </c>
      <c r="C12" s="23"/>
      <c r="D12" s="23"/>
      <c r="E12" s="23"/>
      <c r="F12" s="24"/>
      <c r="G12" s="23"/>
      <c r="H12" s="25"/>
      <c r="I12" s="23"/>
      <c r="J12" s="23"/>
      <c r="K12" s="23"/>
      <c r="Z12" s="16">
        <f t="shared" si="0"/>
        <v>0</v>
      </c>
    </row>
    <row r="13" spans="1:27" s="15" customFormat="1" ht="12.75" hidden="1" customHeight="1" x14ac:dyDescent="0.2">
      <c r="A13" s="21"/>
      <c r="B13" s="59" t="s">
        <v>44</v>
      </c>
      <c r="C13" s="23"/>
      <c r="D13" s="23"/>
      <c r="E13" s="23"/>
      <c r="F13" s="24"/>
      <c r="G13" s="23"/>
      <c r="H13" s="25"/>
      <c r="I13" s="23"/>
      <c r="J13" s="23"/>
      <c r="K13" s="23"/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44</v>
      </c>
      <c r="C14" s="23"/>
      <c r="D14" s="23"/>
      <c r="E14" s="23"/>
      <c r="F14" s="24"/>
      <c r="G14" s="23"/>
      <c r="H14" s="25"/>
      <c r="I14" s="23"/>
      <c r="J14" s="23"/>
      <c r="K14" s="23"/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44</v>
      </c>
      <c r="C15" s="23"/>
      <c r="D15" s="23"/>
      <c r="E15" s="23"/>
      <c r="F15" s="24"/>
      <c r="G15" s="23"/>
      <c r="H15" s="25"/>
      <c r="I15" s="23"/>
      <c r="J15" s="23"/>
      <c r="K15" s="23"/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44</v>
      </c>
      <c r="C16" s="23"/>
      <c r="D16" s="23"/>
      <c r="E16" s="23"/>
      <c r="F16" s="24"/>
      <c r="G16" s="23"/>
      <c r="H16" s="25"/>
      <c r="I16" s="23"/>
      <c r="J16" s="23"/>
      <c r="K16" s="23"/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44</v>
      </c>
      <c r="C17" s="23"/>
      <c r="D17" s="23"/>
      <c r="E17" s="23"/>
      <c r="F17" s="24"/>
      <c r="G17" s="23"/>
      <c r="H17" s="25"/>
      <c r="I17" s="23"/>
      <c r="J17" s="23"/>
      <c r="K17" s="23"/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44</v>
      </c>
      <c r="C18" s="23"/>
      <c r="D18" s="23"/>
      <c r="E18" s="23"/>
      <c r="F18" s="24"/>
      <c r="G18" s="23"/>
      <c r="H18" s="25"/>
      <c r="I18" s="23"/>
      <c r="J18" s="23"/>
      <c r="K18" s="23"/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233474</v>
      </c>
      <c r="D19" s="28">
        <f t="shared" ref="D19:K19" si="1">SUM(D4:D18)</f>
        <v>239577</v>
      </c>
      <c r="E19" s="28">
        <f t="shared" si="1"/>
        <v>291195</v>
      </c>
      <c r="F19" s="29">
        <f t="shared" si="1"/>
        <v>343340.6</v>
      </c>
      <c r="G19" s="28">
        <f t="shared" si="1"/>
        <v>323065.59999999998</v>
      </c>
      <c r="H19" s="30">
        <f t="shared" si="1"/>
        <v>275545</v>
      </c>
      <c r="I19" s="28">
        <f t="shared" si="1"/>
        <v>313709.93567799998</v>
      </c>
      <c r="J19" s="28">
        <f t="shared" si="1"/>
        <v>353499.09322047204</v>
      </c>
      <c r="K19" s="28">
        <f t="shared" si="1"/>
        <v>373326.04425437754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198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204642</v>
      </c>
      <c r="D4" s="52">
        <f t="shared" ref="D4:K4" si="0">SUM(D5:D7)</f>
        <v>208313</v>
      </c>
      <c r="E4" s="52">
        <f t="shared" si="0"/>
        <v>240301</v>
      </c>
      <c r="F4" s="53">
        <f t="shared" si="0"/>
        <v>290822.59999999998</v>
      </c>
      <c r="G4" s="52">
        <f t="shared" si="0"/>
        <v>270205.59999999998</v>
      </c>
      <c r="H4" s="54">
        <f t="shared" si="0"/>
        <v>228315</v>
      </c>
      <c r="I4" s="52">
        <f t="shared" si="0"/>
        <v>279874.28567799996</v>
      </c>
      <c r="J4" s="52">
        <f t="shared" si="0"/>
        <v>312727.67237047199</v>
      </c>
      <c r="K4" s="52">
        <f t="shared" si="0"/>
        <v>330352.96667847753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84931</v>
      </c>
      <c r="D5" s="34">
        <v>83248</v>
      </c>
      <c r="E5" s="34">
        <v>86178</v>
      </c>
      <c r="F5" s="35">
        <v>134345</v>
      </c>
      <c r="G5" s="34">
        <v>134345</v>
      </c>
      <c r="H5" s="36">
        <v>110694</v>
      </c>
      <c r="I5" s="34">
        <v>116333.317928</v>
      </c>
      <c r="J5" s="34">
        <v>121685.080506472</v>
      </c>
      <c r="K5" s="36">
        <v>128256.0748538215</v>
      </c>
      <c r="AA5" s="27">
        <v>36</v>
      </c>
    </row>
    <row r="6" spans="1:27" s="15" customFormat="1" ht="12.75" customHeight="1" x14ac:dyDescent="0.25">
      <c r="A6" s="32"/>
      <c r="B6" s="22" t="s">
        <v>25</v>
      </c>
      <c r="C6" s="24">
        <v>119711</v>
      </c>
      <c r="D6" s="23">
        <v>125065</v>
      </c>
      <c r="E6" s="23">
        <v>154123</v>
      </c>
      <c r="F6" s="24">
        <v>156477.59999999998</v>
      </c>
      <c r="G6" s="23">
        <v>135860.6</v>
      </c>
      <c r="H6" s="25">
        <v>117621</v>
      </c>
      <c r="I6" s="23">
        <v>163540.96774999998</v>
      </c>
      <c r="J6" s="23">
        <v>191042.59186400002</v>
      </c>
      <c r="K6" s="25">
        <v>202096.89182465602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0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28397</v>
      </c>
      <c r="D8" s="52">
        <f t="shared" ref="D8:K8" si="1">SUM(D9:D15)</f>
        <v>28694</v>
      </c>
      <c r="E8" s="52">
        <f t="shared" si="1"/>
        <v>49855</v>
      </c>
      <c r="F8" s="53">
        <f t="shared" si="1"/>
        <v>46787</v>
      </c>
      <c r="G8" s="52">
        <f t="shared" si="1"/>
        <v>46793</v>
      </c>
      <c r="H8" s="54">
        <f t="shared" si="1"/>
        <v>44223</v>
      </c>
      <c r="I8" s="52">
        <f t="shared" si="1"/>
        <v>32835.949999999997</v>
      </c>
      <c r="J8" s="52">
        <f t="shared" si="1"/>
        <v>34446.265549999996</v>
      </c>
      <c r="K8" s="52">
        <f t="shared" si="1"/>
        <v>36306.363889699998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8404</v>
      </c>
      <c r="D10" s="23">
        <v>8782</v>
      </c>
      <c r="E10" s="23">
        <v>12342</v>
      </c>
      <c r="F10" s="24">
        <v>13186</v>
      </c>
      <c r="G10" s="23">
        <v>12150</v>
      </c>
      <c r="H10" s="25">
        <v>12150</v>
      </c>
      <c r="I10" s="23">
        <v>13415.85</v>
      </c>
      <c r="J10" s="23">
        <v>14172.226649999999</v>
      </c>
      <c r="K10" s="25">
        <v>14937.5268891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19993</v>
      </c>
      <c r="D14" s="23">
        <v>19912</v>
      </c>
      <c r="E14" s="23">
        <v>37327</v>
      </c>
      <c r="F14" s="24">
        <v>33601</v>
      </c>
      <c r="G14" s="23">
        <v>34643</v>
      </c>
      <c r="H14" s="25">
        <v>32069</v>
      </c>
      <c r="I14" s="23">
        <v>19420.099999999999</v>
      </c>
      <c r="J14" s="23">
        <v>20274.038899999996</v>
      </c>
      <c r="K14" s="25">
        <v>21368.837000599997</v>
      </c>
    </row>
    <row r="15" spans="1:27" s="15" customFormat="1" ht="12.75" customHeight="1" x14ac:dyDescent="0.2">
      <c r="A15" s="21"/>
      <c r="B15" s="22" t="s">
        <v>34</v>
      </c>
      <c r="C15" s="38">
        <v>0</v>
      </c>
      <c r="D15" s="39">
        <v>0</v>
      </c>
      <c r="E15" s="39">
        <v>186</v>
      </c>
      <c r="F15" s="38">
        <v>0</v>
      </c>
      <c r="G15" s="39">
        <v>0</v>
      </c>
      <c r="H15" s="40">
        <v>4</v>
      </c>
      <c r="I15" s="39">
        <v>0</v>
      </c>
      <c r="J15" s="39">
        <v>0</v>
      </c>
      <c r="K15" s="40">
        <v>0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435</v>
      </c>
      <c r="D16" s="52">
        <f t="shared" ref="D16:K16" si="2">SUM(D17:D23)</f>
        <v>2570</v>
      </c>
      <c r="E16" s="52">
        <f t="shared" si="2"/>
        <v>1039</v>
      </c>
      <c r="F16" s="53">
        <f t="shared" si="2"/>
        <v>5731</v>
      </c>
      <c r="G16" s="52">
        <f t="shared" si="2"/>
        <v>6067</v>
      </c>
      <c r="H16" s="54">
        <f t="shared" si="2"/>
        <v>3007</v>
      </c>
      <c r="I16" s="52">
        <f t="shared" si="2"/>
        <v>999.7</v>
      </c>
      <c r="J16" s="52">
        <f t="shared" si="2"/>
        <v>6325.1552999999994</v>
      </c>
      <c r="K16" s="52">
        <f t="shared" si="2"/>
        <v>6666.7136861999998</v>
      </c>
    </row>
    <row r="17" spans="1:11" s="15" customFormat="1" ht="12.75" customHeight="1" x14ac:dyDescent="0.2">
      <c r="A17" s="21"/>
      <c r="B17" s="22" t="s">
        <v>36</v>
      </c>
      <c r="C17" s="35">
        <v>0</v>
      </c>
      <c r="D17" s="34">
        <v>0</v>
      </c>
      <c r="E17" s="34">
        <v>0</v>
      </c>
      <c r="F17" s="35">
        <v>0</v>
      </c>
      <c r="G17" s="34">
        <v>0</v>
      </c>
      <c r="H17" s="36">
        <v>0</v>
      </c>
      <c r="I17" s="34">
        <v>0</v>
      </c>
      <c r="J17" s="34">
        <v>0</v>
      </c>
      <c r="K17" s="36">
        <v>0</v>
      </c>
    </row>
    <row r="18" spans="1:11" s="15" customFormat="1" ht="12.75" customHeight="1" x14ac:dyDescent="0.2">
      <c r="A18" s="21"/>
      <c r="B18" s="22" t="s">
        <v>37</v>
      </c>
      <c r="C18" s="24">
        <v>435</v>
      </c>
      <c r="D18" s="23">
        <v>2570</v>
      </c>
      <c r="E18" s="23">
        <v>1039</v>
      </c>
      <c r="F18" s="24">
        <v>5731</v>
      </c>
      <c r="G18" s="23">
        <v>6067</v>
      </c>
      <c r="H18" s="25">
        <v>3007</v>
      </c>
      <c r="I18" s="23">
        <v>999.7</v>
      </c>
      <c r="J18" s="23">
        <v>6325.1552999999994</v>
      </c>
      <c r="K18" s="25">
        <v>6666.7136861999998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0</v>
      </c>
      <c r="D23" s="39">
        <v>0</v>
      </c>
      <c r="E23" s="39">
        <v>0</v>
      </c>
      <c r="F23" s="38">
        <v>0</v>
      </c>
      <c r="G23" s="39">
        <v>0</v>
      </c>
      <c r="H23" s="40">
        <v>0</v>
      </c>
      <c r="I23" s="39">
        <v>0</v>
      </c>
      <c r="J23" s="39">
        <v>0</v>
      </c>
      <c r="K23" s="40">
        <v>0</v>
      </c>
    </row>
    <row r="24" spans="1:11" s="15" customFormat="1" ht="12.75" customHeight="1" x14ac:dyDescent="0.2">
      <c r="A24" s="21"/>
      <c r="B24" s="63" t="s">
        <v>43</v>
      </c>
      <c r="C24" s="52">
        <v>0</v>
      </c>
      <c r="D24" s="52">
        <v>0</v>
      </c>
      <c r="E24" s="52">
        <v>0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233474</v>
      </c>
      <c r="D26" s="28">
        <f t="shared" ref="D26:K26" si="3">+D4+D8+D16+D24</f>
        <v>239577</v>
      </c>
      <c r="E26" s="28">
        <f t="shared" si="3"/>
        <v>291195</v>
      </c>
      <c r="F26" s="29">
        <f t="shared" si="3"/>
        <v>343340.6</v>
      </c>
      <c r="G26" s="28">
        <f t="shared" si="3"/>
        <v>323065.59999999998</v>
      </c>
      <c r="H26" s="30">
        <f t="shared" si="3"/>
        <v>275545</v>
      </c>
      <c r="I26" s="28">
        <f t="shared" si="3"/>
        <v>313709.93567799998</v>
      </c>
      <c r="J26" s="28">
        <f t="shared" si="3"/>
        <v>353499.09322047199</v>
      </c>
      <c r="K26" s="28">
        <f t="shared" si="3"/>
        <v>373326.04425437748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3" tint="0.59999389629810485"/>
  </sheetPr>
  <dimension ref="A1:AA248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53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156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7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70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72" t="s">
        <v>44</v>
      </c>
      <c r="O3" s="72" t="s">
        <v>44</v>
      </c>
    </row>
    <row r="4" spans="1:27" s="43" customFormat="1" x14ac:dyDescent="0.25">
      <c r="A4" s="62"/>
      <c r="B4" s="127" t="s">
        <v>10</v>
      </c>
      <c r="C4" s="128" t="s">
        <v>44</v>
      </c>
      <c r="D4" s="128" t="s">
        <v>44</v>
      </c>
      <c r="E4" s="74">
        <f>SUM(E5:E8)</f>
        <v>0</v>
      </c>
      <c r="F4" s="74">
        <f t="shared" ref="F4:M4" si="0">SUM(F5:F8)</f>
        <v>0</v>
      </c>
      <c r="G4" s="74">
        <f t="shared" si="0"/>
        <v>0</v>
      </c>
      <c r="H4" s="75">
        <f t="shared" si="0"/>
        <v>0</v>
      </c>
      <c r="I4" s="74">
        <f t="shared" si="0"/>
        <v>0</v>
      </c>
      <c r="J4" s="76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8" t="s">
        <v>44</v>
      </c>
      <c r="O4" s="78" t="s">
        <v>44</v>
      </c>
      <c r="AA4" s="26" t="s">
        <v>7</v>
      </c>
    </row>
    <row r="5" spans="1:27" s="15" customFormat="1" x14ac:dyDescent="0.2">
      <c r="B5" s="129" t="s">
        <v>11</v>
      </c>
      <c r="C5" s="130" t="s">
        <v>44</v>
      </c>
      <c r="D5" s="131" t="s">
        <v>44</v>
      </c>
      <c r="E5" s="88">
        <v>0</v>
      </c>
      <c r="F5" s="88">
        <v>0</v>
      </c>
      <c r="G5" s="88">
        <v>0</v>
      </c>
      <c r="H5" s="89">
        <v>0</v>
      </c>
      <c r="I5" s="88">
        <v>0</v>
      </c>
      <c r="J5" s="90">
        <v>0</v>
      </c>
      <c r="K5" s="88">
        <v>0</v>
      </c>
      <c r="L5" s="88">
        <v>0</v>
      </c>
      <c r="M5" s="88">
        <v>0</v>
      </c>
      <c r="N5" s="132" t="s">
        <v>44</v>
      </c>
      <c r="O5" s="133" t="s">
        <v>44</v>
      </c>
      <c r="AA5" s="27">
        <v>1</v>
      </c>
    </row>
    <row r="6" spans="1:27" s="15" customFormat="1" x14ac:dyDescent="0.2">
      <c r="B6" s="129" t="s">
        <v>12</v>
      </c>
      <c r="C6" s="134" t="s">
        <v>44</v>
      </c>
      <c r="D6" s="135" t="s">
        <v>44</v>
      </c>
      <c r="E6" s="101">
        <v>0</v>
      </c>
      <c r="F6" s="101">
        <v>0</v>
      </c>
      <c r="G6" s="101">
        <v>0</v>
      </c>
      <c r="H6" s="102">
        <v>0</v>
      </c>
      <c r="I6" s="101">
        <v>0</v>
      </c>
      <c r="J6" s="103">
        <v>0</v>
      </c>
      <c r="K6" s="101">
        <v>0</v>
      </c>
      <c r="L6" s="101">
        <v>0</v>
      </c>
      <c r="M6" s="101">
        <v>0</v>
      </c>
      <c r="N6" s="136" t="s">
        <v>44</v>
      </c>
      <c r="O6" s="137" t="s">
        <v>44</v>
      </c>
      <c r="AA6" s="26" t="s">
        <v>8</v>
      </c>
    </row>
    <row r="7" spans="1:27" s="15" customFormat="1" x14ac:dyDescent="0.2">
      <c r="B7" s="129" t="s">
        <v>13</v>
      </c>
      <c r="C7" s="134" t="s">
        <v>44</v>
      </c>
      <c r="D7" s="135" t="s">
        <v>44</v>
      </c>
      <c r="E7" s="101">
        <v>0</v>
      </c>
      <c r="F7" s="101">
        <v>0</v>
      </c>
      <c r="G7" s="101">
        <v>0</v>
      </c>
      <c r="H7" s="102">
        <v>0</v>
      </c>
      <c r="I7" s="101">
        <v>0</v>
      </c>
      <c r="J7" s="103">
        <v>0</v>
      </c>
      <c r="K7" s="101">
        <v>0</v>
      </c>
      <c r="L7" s="101">
        <v>0</v>
      </c>
      <c r="M7" s="101">
        <v>0</v>
      </c>
      <c r="N7" s="136" t="s">
        <v>44</v>
      </c>
      <c r="O7" s="137" t="s">
        <v>44</v>
      </c>
      <c r="AA7" s="27">
        <v>1</v>
      </c>
    </row>
    <row r="8" spans="1:27" s="15" customFormat="1" x14ac:dyDescent="0.2">
      <c r="B8" s="129" t="s">
        <v>14</v>
      </c>
      <c r="C8" s="138" t="s">
        <v>44</v>
      </c>
      <c r="D8" s="139" t="s">
        <v>44</v>
      </c>
      <c r="E8" s="94">
        <v>0</v>
      </c>
      <c r="F8" s="94">
        <v>0</v>
      </c>
      <c r="G8" s="94">
        <v>0</v>
      </c>
      <c r="H8" s="95">
        <v>0</v>
      </c>
      <c r="I8" s="94">
        <v>0</v>
      </c>
      <c r="J8" s="96">
        <v>0</v>
      </c>
      <c r="K8" s="94">
        <v>0</v>
      </c>
      <c r="L8" s="94">
        <v>0</v>
      </c>
      <c r="M8" s="94">
        <v>0</v>
      </c>
      <c r="N8" s="140" t="s">
        <v>44</v>
      </c>
      <c r="O8" s="141" t="s">
        <v>44</v>
      </c>
      <c r="AA8" s="26" t="s">
        <v>9</v>
      </c>
    </row>
    <row r="9" spans="1:27" s="43" customFormat="1" x14ac:dyDescent="0.25">
      <c r="A9" s="62"/>
      <c r="B9" s="127" t="s">
        <v>15</v>
      </c>
      <c r="C9" s="128" t="s">
        <v>44</v>
      </c>
      <c r="D9" s="128" t="s">
        <v>44</v>
      </c>
      <c r="E9" s="74">
        <f>E10+E19</f>
        <v>39656</v>
      </c>
      <c r="F9" s="74">
        <f t="shared" ref="F9:M9" si="1">F10+F19</f>
        <v>42838</v>
      </c>
      <c r="G9" s="74">
        <f t="shared" si="1"/>
        <v>44643</v>
      </c>
      <c r="H9" s="75">
        <f t="shared" si="1"/>
        <v>41269</v>
      </c>
      <c r="I9" s="74">
        <f t="shared" si="1"/>
        <v>41269</v>
      </c>
      <c r="J9" s="76">
        <f t="shared" si="1"/>
        <v>45249</v>
      </c>
      <c r="K9" s="74">
        <f t="shared" si="1"/>
        <v>46699</v>
      </c>
      <c r="L9" s="74">
        <f t="shared" si="1"/>
        <v>48582</v>
      </c>
      <c r="M9" s="74">
        <f t="shared" si="1"/>
        <v>51234</v>
      </c>
      <c r="N9" s="78" t="s">
        <v>44</v>
      </c>
      <c r="O9" s="78" t="s">
        <v>44</v>
      </c>
      <c r="AA9" s="15" t="s">
        <v>44</v>
      </c>
    </row>
    <row r="10" spans="1:27" s="43" customFormat="1" x14ac:dyDescent="0.2">
      <c r="A10" s="41"/>
      <c r="B10" s="129" t="s">
        <v>106</v>
      </c>
      <c r="C10" s="142" t="s">
        <v>44</v>
      </c>
      <c r="D10" s="143" t="s">
        <v>44</v>
      </c>
      <c r="E10" s="81">
        <f>SUM(E11:E13)</f>
        <v>39656</v>
      </c>
      <c r="F10" s="81">
        <f t="shared" ref="F10:M10" si="2">SUM(F11:F13)</f>
        <v>42838</v>
      </c>
      <c r="G10" s="81">
        <f t="shared" si="2"/>
        <v>44643</v>
      </c>
      <c r="H10" s="82">
        <f t="shared" si="2"/>
        <v>41269</v>
      </c>
      <c r="I10" s="81">
        <f t="shared" si="2"/>
        <v>41269</v>
      </c>
      <c r="J10" s="83">
        <f t="shared" si="2"/>
        <v>45249</v>
      </c>
      <c r="K10" s="81">
        <f t="shared" si="2"/>
        <v>46699</v>
      </c>
      <c r="L10" s="81">
        <f t="shared" si="2"/>
        <v>48582</v>
      </c>
      <c r="M10" s="81">
        <f t="shared" si="2"/>
        <v>51234</v>
      </c>
      <c r="N10" s="144" t="s">
        <v>44</v>
      </c>
      <c r="O10" s="145" t="s">
        <v>44</v>
      </c>
    </row>
    <row r="11" spans="1:27" s="15" customFormat="1" x14ac:dyDescent="0.25">
      <c r="A11" s="32"/>
      <c r="B11" s="37" t="s">
        <v>107</v>
      </c>
      <c r="C11" s="146" t="s">
        <v>44</v>
      </c>
      <c r="D11" s="147" t="s">
        <v>44</v>
      </c>
      <c r="E11" s="88">
        <v>0</v>
      </c>
      <c r="F11" s="88">
        <v>0</v>
      </c>
      <c r="G11" s="88">
        <v>0</v>
      </c>
      <c r="H11" s="89">
        <v>0</v>
      </c>
      <c r="I11" s="88">
        <v>0</v>
      </c>
      <c r="J11" s="90">
        <v>0</v>
      </c>
      <c r="K11" s="88">
        <v>0</v>
      </c>
      <c r="L11" s="88">
        <v>0</v>
      </c>
      <c r="M11" s="88">
        <v>0</v>
      </c>
      <c r="N11" s="85" t="s">
        <v>44</v>
      </c>
      <c r="O11" s="92" t="s">
        <v>44</v>
      </c>
    </row>
    <row r="12" spans="1:27" s="15" customFormat="1" x14ac:dyDescent="0.2">
      <c r="A12" s="21"/>
      <c r="B12" s="37" t="s">
        <v>108</v>
      </c>
      <c r="C12" s="146" t="s">
        <v>44</v>
      </c>
      <c r="D12" s="146" t="s">
        <v>44</v>
      </c>
      <c r="E12" s="101">
        <v>0</v>
      </c>
      <c r="F12" s="101">
        <v>0</v>
      </c>
      <c r="G12" s="101">
        <v>0</v>
      </c>
      <c r="H12" s="102">
        <v>0</v>
      </c>
      <c r="I12" s="101">
        <v>0</v>
      </c>
      <c r="J12" s="103">
        <v>0</v>
      </c>
      <c r="K12" s="101">
        <v>0</v>
      </c>
      <c r="L12" s="101">
        <v>0</v>
      </c>
      <c r="M12" s="101">
        <v>0</v>
      </c>
      <c r="N12" s="92" t="s">
        <v>44</v>
      </c>
      <c r="O12" s="92" t="s">
        <v>44</v>
      </c>
    </row>
    <row r="13" spans="1:27" s="15" customFormat="1" x14ac:dyDescent="0.2">
      <c r="A13" s="21"/>
      <c r="B13" s="37" t="s">
        <v>109</v>
      </c>
      <c r="C13" s="146" t="s">
        <v>44</v>
      </c>
      <c r="D13" s="146" t="s">
        <v>44</v>
      </c>
      <c r="E13" s="101">
        <v>39656</v>
      </c>
      <c r="F13" s="101">
        <v>42838</v>
      </c>
      <c r="G13" s="101">
        <v>44643</v>
      </c>
      <c r="H13" s="102">
        <v>41269</v>
      </c>
      <c r="I13" s="101">
        <v>41269</v>
      </c>
      <c r="J13" s="103">
        <v>45249</v>
      </c>
      <c r="K13" s="101">
        <v>46699</v>
      </c>
      <c r="L13" s="101">
        <v>48582</v>
      </c>
      <c r="M13" s="101">
        <v>51234</v>
      </c>
      <c r="N13" s="92" t="s">
        <v>44</v>
      </c>
      <c r="O13" s="92" t="s">
        <v>44</v>
      </c>
    </row>
    <row r="14" spans="1:27" s="15" customFormat="1" x14ac:dyDescent="0.25">
      <c r="A14" s="32"/>
      <c r="B14" s="148" t="s">
        <v>110</v>
      </c>
      <c r="C14" s="149" t="s">
        <v>44</v>
      </c>
      <c r="D14" s="149" t="s">
        <v>44</v>
      </c>
      <c r="E14" s="94"/>
      <c r="F14" s="94"/>
      <c r="G14" s="94"/>
      <c r="H14" s="95"/>
      <c r="I14" s="94"/>
      <c r="J14" s="96"/>
      <c r="K14" s="94"/>
      <c r="L14" s="94"/>
      <c r="M14" s="94"/>
      <c r="N14" s="92" t="s">
        <v>44</v>
      </c>
      <c r="O14" s="92" t="s">
        <v>44</v>
      </c>
    </row>
    <row r="15" spans="1:27" s="15" customFormat="1" x14ac:dyDescent="0.2">
      <c r="A15" s="21"/>
      <c r="B15" s="150" t="s">
        <v>111</v>
      </c>
      <c r="C15" s="151" t="s">
        <v>44</v>
      </c>
      <c r="D15" s="151" t="s">
        <v>44</v>
      </c>
      <c r="E15" s="89">
        <v>6434</v>
      </c>
      <c r="F15" s="88">
        <v>7041</v>
      </c>
      <c r="G15" s="88">
        <v>7177</v>
      </c>
      <c r="H15" s="89">
        <v>6012</v>
      </c>
      <c r="I15" s="88">
        <v>6012</v>
      </c>
      <c r="J15" s="90">
        <v>0</v>
      </c>
      <c r="K15" s="88">
        <v>7450</v>
      </c>
      <c r="L15" s="88">
        <v>7720</v>
      </c>
      <c r="M15" s="90">
        <v>8280</v>
      </c>
      <c r="N15" s="92" t="s">
        <v>44</v>
      </c>
      <c r="O15" s="92" t="s">
        <v>44</v>
      </c>
    </row>
    <row r="16" spans="1:27" s="15" customFormat="1" x14ac:dyDescent="0.2">
      <c r="A16" s="21"/>
      <c r="B16" s="150" t="s">
        <v>112</v>
      </c>
      <c r="C16" s="151" t="s">
        <v>44</v>
      </c>
      <c r="D16" s="151" t="s">
        <v>44</v>
      </c>
      <c r="E16" s="102">
        <v>32528</v>
      </c>
      <c r="F16" s="101">
        <v>35003</v>
      </c>
      <c r="G16" s="101">
        <v>36703</v>
      </c>
      <c r="H16" s="102">
        <v>32447</v>
      </c>
      <c r="I16" s="101">
        <v>32447</v>
      </c>
      <c r="J16" s="103">
        <v>0</v>
      </c>
      <c r="K16" s="101">
        <v>38440</v>
      </c>
      <c r="L16" s="101">
        <v>40000</v>
      </c>
      <c r="M16" s="103">
        <v>42000</v>
      </c>
      <c r="N16" s="92" t="s">
        <v>44</v>
      </c>
      <c r="O16" s="92" t="s">
        <v>44</v>
      </c>
    </row>
    <row r="17" spans="1:16" s="15" customFormat="1" x14ac:dyDescent="0.2">
      <c r="A17" s="21"/>
      <c r="B17" s="150" t="s">
        <v>112</v>
      </c>
      <c r="C17" s="151" t="s">
        <v>44</v>
      </c>
      <c r="D17" s="151" t="s">
        <v>44</v>
      </c>
      <c r="E17" s="102">
        <v>77</v>
      </c>
      <c r="F17" s="101">
        <v>98</v>
      </c>
      <c r="G17" s="101">
        <v>174</v>
      </c>
      <c r="H17" s="102">
        <v>285</v>
      </c>
      <c r="I17" s="101">
        <v>285</v>
      </c>
      <c r="J17" s="103">
        <v>0</v>
      </c>
      <c r="K17" s="101">
        <v>195</v>
      </c>
      <c r="L17" s="101">
        <v>193</v>
      </c>
      <c r="M17" s="103">
        <v>200</v>
      </c>
      <c r="N17" s="92" t="s">
        <v>44</v>
      </c>
      <c r="O17" s="92" t="s">
        <v>44</v>
      </c>
    </row>
    <row r="18" spans="1:16" s="15" customFormat="1" x14ac:dyDescent="0.2">
      <c r="A18" s="21"/>
      <c r="B18" s="150" t="s">
        <v>112</v>
      </c>
      <c r="C18" s="151" t="s">
        <v>44</v>
      </c>
      <c r="D18" s="151" t="s">
        <v>44</v>
      </c>
      <c r="E18" s="95">
        <v>617</v>
      </c>
      <c r="F18" s="94">
        <v>696</v>
      </c>
      <c r="G18" s="94">
        <v>589</v>
      </c>
      <c r="H18" s="95">
        <v>2525</v>
      </c>
      <c r="I18" s="94">
        <v>2525</v>
      </c>
      <c r="J18" s="96">
        <v>0</v>
      </c>
      <c r="K18" s="94">
        <v>614</v>
      </c>
      <c r="L18" s="94">
        <v>669</v>
      </c>
      <c r="M18" s="96">
        <v>754</v>
      </c>
      <c r="N18" s="92" t="s">
        <v>44</v>
      </c>
      <c r="O18" s="92" t="s">
        <v>44</v>
      </c>
    </row>
    <row r="19" spans="1:16" s="15" customFormat="1" x14ac:dyDescent="0.25">
      <c r="A19" s="55"/>
      <c r="B19" s="129" t="s">
        <v>113</v>
      </c>
      <c r="C19" s="134" t="s">
        <v>44</v>
      </c>
      <c r="D19" s="138" t="s">
        <v>44</v>
      </c>
      <c r="E19" s="81">
        <v>0</v>
      </c>
      <c r="F19" s="81">
        <v>0</v>
      </c>
      <c r="G19" s="81">
        <v>0</v>
      </c>
      <c r="H19" s="82">
        <v>0</v>
      </c>
      <c r="I19" s="81">
        <v>0</v>
      </c>
      <c r="J19" s="83">
        <v>0</v>
      </c>
      <c r="K19" s="81">
        <v>0</v>
      </c>
      <c r="L19" s="81">
        <v>0</v>
      </c>
      <c r="M19" s="81">
        <v>0</v>
      </c>
      <c r="N19" s="110" t="s">
        <v>44</v>
      </c>
      <c r="O19" s="92" t="s">
        <v>44</v>
      </c>
    </row>
    <row r="20" spans="1:16" s="15" customFormat="1" ht="6" customHeight="1" x14ac:dyDescent="0.25">
      <c r="A20" s="55"/>
      <c r="B20" s="152" t="s">
        <v>44</v>
      </c>
      <c r="C20" s="138" t="s">
        <v>44</v>
      </c>
      <c r="D20" s="139" t="s">
        <v>44</v>
      </c>
      <c r="E20" s="106"/>
      <c r="F20" s="106"/>
      <c r="G20" s="106"/>
      <c r="H20" s="107"/>
      <c r="I20" s="106"/>
      <c r="J20" s="108"/>
      <c r="K20" s="106"/>
      <c r="L20" s="106"/>
      <c r="M20" s="106"/>
      <c r="N20" s="72" t="s">
        <v>44</v>
      </c>
      <c r="O20" s="110" t="s">
        <v>44</v>
      </c>
    </row>
    <row r="21" spans="1:16" s="15" customFormat="1" x14ac:dyDescent="0.2">
      <c r="A21" s="43"/>
      <c r="B21" s="127" t="s">
        <v>114</v>
      </c>
      <c r="C21" s="128" t="s">
        <v>44</v>
      </c>
      <c r="D21" s="128" t="s">
        <v>44</v>
      </c>
      <c r="E21" s="74">
        <f>SUM(E22:E27)</f>
        <v>0</v>
      </c>
      <c r="F21" s="74">
        <f t="shared" ref="F21:M21" si="3">SUM(F22:F27)</f>
        <v>0</v>
      </c>
      <c r="G21" s="74">
        <f t="shared" si="3"/>
        <v>0</v>
      </c>
      <c r="H21" s="75">
        <f t="shared" si="3"/>
        <v>0</v>
      </c>
      <c r="I21" s="74">
        <f t="shared" si="3"/>
        <v>0</v>
      </c>
      <c r="J21" s="76">
        <f t="shared" si="3"/>
        <v>0</v>
      </c>
      <c r="K21" s="74">
        <f t="shared" si="3"/>
        <v>0</v>
      </c>
      <c r="L21" s="74">
        <f t="shared" si="3"/>
        <v>0</v>
      </c>
      <c r="M21" s="74">
        <f t="shared" si="3"/>
        <v>0</v>
      </c>
      <c r="N21" s="78" t="s">
        <v>44</v>
      </c>
      <c r="O21" s="78" t="s">
        <v>44</v>
      </c>
      <c r="P21" s="43"/>
    </row>
    <row r="22" spans="1:16" s="15" customFormat="1" x14ac:dyDescent="0.2">
      <c r="B22" s="129" t="s">
        <v>115</v>
      </c>
      <c r="C22" s="130" t="s">
        <v>44</v>
      </c>
      <c r="D22" s="131" t="s">
        <v>44</v>
      </c>
      <c r="E22" s="88">
        <v>0</v>
      </c>
      <c r="F22" s="88">
        <v>0</v>
      </c>
      <c r="G22" s="88">
        <v>0</v>
      </c>
      <c r="H22" s="89">
        <v>0</v>
      </c>
      <c r="I22" s="88">
        <v>0</v>
      </c>
      <c r="J22" s="90">
        <v>0</v>
      </c>
      <c r="K22" s="88">
        <v>0</v>
      </c>
      <c r="L22" s="88">
        <v>0</v>
      </c>
      <c r="M22" s="88">
        <v>0</v>
      </c>
      <c r="N22" s="121" t="s">
        <v>44</v>
      </c>
      <c r="O22" s="85" t="s">
        <v>44</v>
      </c>
    </row>
    <row r="23" spans="1:16" s="15" customFormat="1" x14ac:dyDescent="0.2">
      <c r="B23" s="129" t="s">
        <v>30</v>
      </c>
      <c r="C23" s="134" t="s">
        <v>44</v>
      </c>
      <c r="D23" s="135" t="s">
        <v>44</v>
      </c>
      <c r="E23" s="101">
        <v>0</v>
      </c>
      <c r="F23" s="101">
        <v>0</v>
      </c>
      <c r="G23" s="101">
        <v>0</v>
      </c>
      <c r="H23" s="102">
        <v>0</v>
      </c>
      <c r="I23" s="101">
        <v>0</v>
      </c>
      <c r="J23" s="103">
        <v>0</v>
      </c>
      <c r="K23" s="101">
        <v>0</v>
      </c>
      <c r="L23" s="101">
        <v>0</v>
      </c>
      <c r="M23" s="101">
        <v>0</v>
      </c>
      <c r="N23" s="122" t="s">
        <v>44</v>
      </c>
      <c r="O23" s="92" t="s">
        <v>44</v>
      </c>
    </row>
    <row r="24" spans="1:16" s="15" customFormat="1" x14ac:dyDescent="0.2">
      <c r="B24" s="129" t="s">
        <v>116</v>
      </c>
      <c r="C24" s="134" t="s">
        <v>44</v>
      </c>
      <c r="D24" s="135" t="s">
        <v>44</v>
      </c>
      <c r="E24" s="101">
        <v>0</v>
      </c>
      <c r="F24" s="101">
        <v>0</v>
      </c>
      <c r="G24" s="101">
        <v>0</v>
      </c>
      <c r="H24" s="102">
        <v>0</v>
      </c>
      <c r="I24" s="101">
        <v>0</v>
      </c>
      <c r="J24" s="103">
        <v>0</v>
      </c>
      <c r="K24" s="101">
        <v>0</v>
      </c>
      <c r="L24" s="101">
        <v>0</v>
      </c>
      <c r="M24" s="101">
        <v>0</v>
      </c>
      <c r="N24" s="122" t="s">
        <v>44</v>
      </c>
      <c r="O24" s="92" t="s">
        <v>44</v>
      </c>
    </row>
    <row r="25" spans="1:16" s="15" customFormat="1" x14ac:dyDescent="0.2">
      <c r="B25" s="129" t="s">
        <v>117</v>
      </c>
      <c r="C25" s="134" t="s">
        <v>44</v>
      </c>
      <c r="D25" s="135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0</v>
      </c>
      <c r="L25" s="101">
        <v>0</v>
      </c>
      <c r="M25" s="101">
        <v>0</v>
      </c>
      <c r="N25" s="122" t="s">
        <v>44</v>
      </c>
      <c r="O25" s="92" t="s">
        <v>44</v>
      </c>
    </row>
    <row r="26" spans="1:16" s="43" customFormat="1" x14ac:dyDescent="0.2">
      <c r="A26" s="15"/>
      <c r="B26" s="129" t="s">
        <v>32</v>
      </c>
      <c r="C26" s="134" t="s">
        <v>44</v>
      </c>
      <c r="D26" s="135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22" t="s">
        <v>44</v>
      </c>
      <c r="O26" s="92" t="s">
        <v>44</v>
      </c>
      <c r="P26" s="15"/>
    </row>
    <row r="27" spans="1:16" s="15" customFormat="1" x14ac:dyDescent="0.2">
      <c r="B27" s="129" t="s">
        <v>118</v>
      </c>
      <c r="C27" s="138" t="s">
        <v>44</v>
      </c>
      <c r="D27" s="139" t="s">
        <v>44</v>
      </c>
      <c r="E27" s="94">
        <v>0</v>
      </c>
      <c r="F27" s="94">
        <v>0</v>
      </c>
      <c r="G27" s="94">
        <v>0</v>
      </c>
      <c r="H27" s="95">
        <v>0</v>
      </c>
      <c r="I27" s="94">
        <v>0</v>
      </c>
      <c r="J27" s="96">
        <v>0</v>
      </c>
      <c r="K27" s="94">
        <v>0</v>
      </c>
      <c r="L27" s="94">
        <v>0</v>
      </c>
      <c r="M27" s="94">
        <v>0</v>
      </c>
      <c r="N27" s="72" t="s">
        <v>44</v>
      </c>
      <c r="O27" s="110" t="s">
        <v>44</v>
      </c>
    </row>
    <row r="28" spans="1:16" s="15" customFormat="1" ht="6" customHeight="1" x14ac:dyDescent="0.2">
      <c r="B28" s="152" t="s">
        <v>44</v>
      </c>
      <c r="C28" s="131" t="s">
        <v>44</v>
      </c>
      <c r="D28" s="131" t="s">
        <v>44</v>
      </c>
      <c r="E28" s="153"/>
      <c r="F28" s="153"/>
      <c r="G28" s="153"/>
      <c r="H28" s="154"/>
      <c r="I28" s="153"/>
      <c r="J28" s="155"/>
      <c r="K28" s="153"/>
      <c r="L28" s="153"/>
      <c r="M28" s="153"/>
      <c r="N28" s="121" t="s">
        <v>44</v>
      </c>
      <c r="O28" s="121" t="s">
        <v>44</v>
      </c>
    </row>
    <row r="29" spans="1:16" s="15" customFormat="1" x14ac:dyDescent="0.2">
      <c r="A29" s="43"/>
      <c r="B29" s="127" t="s">
        <v>17</v>
      </c>
      <c r="C29" s="156" t="s">
        <v>44</v>
      </c>
      <c r="D29" s="156" t="s">
        <v>44</v>
      </c>
      <c r="E29" s="74">
        <v>32</v>
      </c>
      <c r="F29" s="74">
        <v>29</v>
      </c>
      <c r="G29" s="74">
        <v>41</v>
      </c>
      <c r="H29" s="75">
        <v>38</v>
      </c>
      <c r="I29" s="74">
        <v>38</v>
      </c>
      <c r="J29" s="76">
        <v>118</v>
      </c>
      <c r="K29" s="74">
        <v>88</v>
      </c>
      <c r="L29" s="74">
        <v>90</v>
      </c>
      <c r="M29" s="74">
        <v>92</v>
      </c>
      <c r="N29" s="157" t="s">
        <v>44</v>
      </c>
      <c r="O29" s="157" t="s">
        <v>44</v>
      </c>
      <c r="P29" s="43"/>
    </row>
    <row r="30" spans="1:16" s="15" customFormat="1" ht="6" customHeight="1" x14ac:dyDescent="0.2">
      <c r="A30" s="43"/>
      <c r="B30" s="128" t="s">
        <v>44</v>
      </c>
      <c r="C30" s="156" t="s">
        <v>44</v>
      </c>
      <c r="D30" s="156" t="s">
        <v>44</v>
      </c>
      <c r="E30" s="158"/>
      <c r="F30" s="158"/>
      <c r="G30" s="158"/>
      <c r="H30" s="159"/>
      <c r="I30" s="158"/>
      <c r="J30" s="160"/>
      <c r="K30" s="158"/>
      <c r="L30" s="158"/>
      <c r="M30" s="158"/>
      <c r="N30" s="157" t="s">
        <v>44</v>
      </c>
      <c r="O30" s="157" t="s">
        <v>44</v>
      </c>
      <c r="P30" s="43"/>
    </row>
    <row r="31" spans="1:16" s="15" customFormat="1" x14ac:dyDescent="0.2">
      <c r="A31" s="43"/>
      <c r="B31" s="127" t="s">
        <v>18</v>
      </c>
      <c r="C31" s="161" t="s">
        <v>44</v>
      </c>
      <c r="D31" s="162" t="s">
        <v>44</v>
      </c>
      <c r="E31" s="163">
        <f>SUM(E32:E34)</f>
        <v>249</v>
      </c>
      <c r="F31" s="163">
        <f t="shared" ref="F31:M31" si="4">SUM(F32:F34)</f>
        <v>199</v>
      </c>
      <c r="G31" s="163">
        <f t="shared" si="4"/>
        <v>180</v>
      </c>
      <c r="H31" s="164">
        <f t="shared" si="4"/>
        <v>162</v>
      </c>
      <c r="I31" s="163">
        <f t="shared" si="4"/>
        <v>162</v>
      </c>
      <c r="J31" s="165">
        <f t="shared" si="4"/>
        <v>160</v>
      </c>
      <c r="K31" s="163">
        <f t="shared" si="4"/>
        <v>182</v>
      </c>
      <c r="L31" s="163">
        <f t="shared" si="4"/>
        <v>220</v>
      </c>
      <c r="M31" s="163">
        <f t="shared" si="4"/>
        <v>280</v>
      </c>
      <c r="N31" s="144" t="s">
        <v>44</v>
      </c>
      <c r="O31" s="145" t="s">
        <v>44</v>
      </c>
      <c r="P31" s="43"/>
    </row>
    <row r="32" spans="1:16" s="15" customFormat="1" x14ac:dyDescent="0.2">
      <c r="B32" s="129" t="s">
        <v>86</v>
      </c>
      <c r="C32" s="134" t="s">
        <v>44</v>
      </c>
      <c r="D32" s="130" t="s">
        <v>44</v>
      </c>
      <c r="E32" s="88">
        <v>249</v>
      </c>
      <c r="F32" s="88">
        <v>199</v>
      </c>
      <c r="G32" s="88">
        <v>180</v>
      </c>
      <c r="H32" s="89">
        <v>162</v>
      </c>
      <c r="I32" s="88">
        <v>162</v>
      </c>
      <c r="J32" s="90">
        <v>160</v>
      </c>
      <c r="K32" s="88">
        <v>182</v>
      </c>
      <c r="L32" s="88">
        <v>220</v>
      </c>
      <c r="M32" s="88">
        <v>280</v>
      </c>
      <c r="N32" s="85" t="s">
        <v>44</v>
      </c>
      <c r="O32" s="92" t="s">
        <v>44</v>
      </c>
    </row>
    <row r="33" spans="1:16" s="43" customFormat="1" x14ac:dyDescent="0.2">
      <c r="A33" s="15"/>
      <c r="B33" s="129" t="s">
        <v>119</v>
      </c>
      <c r="C33" s="134" t="s">
        <v>44</v>
      </c>
      <c r="D33" s="134" t="s">
        <v>44</v>
      </c>
      <c r="E33" s="101">
        <v>0</v>
      </c>
      <c r="F33" s="101">
        <v>0</v>
      </c>
      <c r="G33" s="101">
        <v>0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92" t="s">
        <v>44</v>
      </c>
      <c r="O33" s="92" t="s">
        <v>44</v>
      </c>
      <c r="P33" s="15"/>
    </row>
    <row r="34" spans="1:16" s="15" customFormat="1" x14ac:dyDescent="0.2">
      <c r="B34" s="129" t="s">
        <v>87</v>
      </c>
      <c r="C34" s="134" t="s">
        <v>44</v>
      </c>
      <c r="D34" s="138" t="s">
        <v>44</v>
      </c>
      <c r="E34" s="94">
        <v>0</v>
      </c>
      <c r="F34" s="94">
        <v>0</v>
      </c>
      <c r="G34" s="94">
        <v>0</v>
      </c>
      <c r="H34" s="95">
        <v>0</v>
      </c>
      <c r="I34" s="94">
        <v>0</v>
      </c>
      <c r="J34" s="96">
        <v>0</v>
      </c>
      <c r="K34" s="94">
        <v>0</v>
      </c>
      <c r="L34" s="94">
        <v>0</v>
      </c>
      <c r="M34" s="94">
        <v>0</v>
      </c>
      <c r="N34" s="110" t="s">
        <v>44</v>
      </c>
      <c r="O34" s="92" t="s">
        <v>44</v>
      </c>
    </row>
    <row r="35" spans="1:16" s="15" customFormat="1" ht="6" customHeight="1" x14ac:dyDescent="0.2">
      <c r="B35" s="152" t="s">
        <v>44</v>
      </c>
      <c r="C35" s="138" t="s">
        <v>44</v>
      </c>
      <c r="D35" s="139" t="s">
        <v>44</v>
      </c>
      <c r="E35" s="166"/>
      <c r="F35" s="166"/>
      <c r="G35" s="166"/>
      <c r="H35" s="167"/>
      <c r="I35" s="166"/>
      <c r="J35" s="168"/>
      <c r="K35" s="166"/>
      <c r="L35" s="166"/>
      <c r="M35" s="166"/>
      <c r="N35" s="72" t="s">
        <v>44</v>
      </c>
      <c r="O35" s="110" t="s">
        <v>44</v>
      </c>
    </row>
    <row r="36" spans="1:16" s="43" customFormat="1" x14ac:dyDescent="0.2">
      <c r="B36" s="127" t="s">
        <v>120</v>
      </c>
      <c r="C36" s="128" t="s">
        <v>44</v>
      </c>
      <c r="D36" s="128" t="s">
        <v>44</v>
      </c>
      <c r="E36" s="74">
        <f>SUM(E37:E38)</f>
        <v>0</v>
      </c>
      <c r="F36" s="74">
        <f t="shared" ref="F36:M36" si="5">SUM(F37:F38)</f>
        <v>0</v>
      </c>
      <c r="G36" s="74">
        <f t="shared" si="5"/>
        <v>0</v>
      </c>
      <c r="H36" s="75">
        <f t="shared" si="5"/>
        <v>0</v>
      </c>
      <c r="I36" s="74">
        <f t="shared" si="5"/>
        <v>0</v>
      </c>
      <c r="J36" s="76">
        <f t="shared" si="5"/>
        <v>0</v>
      </c>
      <c r="K36" s="74">
        <f t="shared" si="5"/>
        <v>0</v>
      </c>
      <c r="L36" s="74">
        <f t="shared" si="5"/>
        <v>0</v>
      </c>
      <c r="M36" s="74">
        <f t="shared" si="5"/>
        <v>0</v>
      </c>
      <c r="N36" s="78" t="s">
        <v>44</v>
      </c>
      <c r="O36" s="78" t="s">
        <v>44</v>
      </c>
    </row>
    <row r="37" spans="1:16" s="15" customFormat="1" x14ac:dyDescent="0.2">
      <c r="B37" s="129" t="s">
        <v>41</v>
      </c>
      <c r="C37" s="130" t="s">
        <v>44</v>
      </c>
      <c r="D37" s="131" t="s">
        <v>44</v>
      </c>
      <c r="E37" s="88">
        <v>0</v>
      </c>
      <c r="F37" s="88">
        <v>0</v>
      </c>
      <c r="G37" s="88">
        <v>0</v>
      </c>
      <c r="H37" s="89">
        <v>0</v>
      </c>
      <c r="I37" s="88">
        <v>0</v>
      </c>
      <c r="J37" s="90">
        <v>0</v>
      </c>
      <c r="K37" s="88">
        <v>0</v>
      </c>
      <c r="L37" s="88">
        <v>0</v>
      </c>
      <c r="M37" s="88">
        <v>0</v>
      </c>
      <c r="N37" s="121" t="s">
        <v>44</v>
      </c>
      <c r="O37" s="85" t="s">
        <v>44</v>
      </c>
    </row>
    <row r="38" spans="1:16" s="15" customFormat="1" x14ac:dyDescent="0.2">
      <c r="B38" s="129" t="s">
        <v>121</v>
      </c>
      <c r="C38" s="138" t="s">
        <v>44</v>
      </c>
      <c r="D38" s="139" t="s">
        <v>44</v>
      </c>
      <c r="E38" s="94">
        <v>0</v>
      </c>
      <c r="F38" s="94">
        <v>0</v>
      </c>
      <c r="G38" s="94">
        <v>0</v>
      </c>
      <c r="H38" s="95">
        <v>0</v>
      </c>
      <c r="I38" s="94">
        <v>0</v>
      </c>
      <c r="J38" s="96">
        <v>0</v>
      </c>
      <c r="K38" s="94">
        <v>0</v>
      </c>
      <c r="L38" s="94">
        <v>0</v>
      </c>
      <c r="M38" s="94">
        <v>0</v>
      </c>
      <c r="N38" s="72" t="s">
        <v>44</v>
      </c>
      <c r="O38" s="110" t="s">
        <v>44</v>
      </c>
    </row>
    <row r="39" spans="1:16" s="15" customFormat="1" x14ac:dyDescent="0.2">
      <c r="A39" s="158"/>
      <c r="B39" s="169" t="s">
        <v>20</v>
      </c>
      <c r="C39" s="156" t="s">
        <v>44</v>
      </c>
      <c r="D39" s="156" t="s">
        <v>44</v>
      </c>
      <c r="E39" s="74">
        <v>11198</v>
      </c>
      <c r="F39" s="74">
        <v>19969</v>
      </c>
      <c r="G39" s="74">
        <v>0</v>
      </c>
      <c r="H39" s="75">
        <v>18098</v>
      </c>
      <c r="I39" s="74">
        <v>18098</v>
      </c>
      <c r="J39" s="76">
        <v>20087</v>
      </c>
      <c r="K39" s="74">
        <v>15517</v>
      </c>
      <c r="L39" s="74">
        <v>16468</v>
      </c>
      <c r="M39" s="74">
        <v>17022</v>
      </c>
      <c r="N39" s="78" t="s">
        <v>44</v>
      </c>
      <c r="O39" s="78" t="s">
        <v>44</v>
      </c>
      <c r="P39" s="43"/>
    </row>
    <row r="40" spans="1:16" s="15" customFormat="1" x14ac:dyDescent="0.2">
      <c r="A40" s="170"/>
      <c r="B40" s="171" t="s">
        <v>21</v>
      </c>
      <c r="C40" s="172" t="s">
        <v>44</v>
      </c>
      <c r="D40" s="172" t="s">
        <v>44</v>
      </c>
      <c r="E40" s="28">
        <f>E4+E9+E21+E29+E31+E36+E39</f>
        <v>51135</v>
      </c>
      <c r="F40" s="28">
        <f t="shared" ref="F40:M40" si="6">F4+F9+F21+F29+F31+F36+F39</f>
        <v>63035</v>
      </c>
      <c r="G40" s="28">
        <f t="shared" si="6"/>
        <v>44864</v>
      </c>
      <c r="H40" s="29">
        <f t="shared" si="6"/>
        <v>59567</v>
      </c>
      <c r="I40" s="28">
        <f t="shared" si="6"/>
        <v>59567</v>
      </c>
      <c r="J40" s="30">
        <f t="shared" si="6"/>
        <v>65614</v>
      </c>
      <c r="K40" s="28">
        <f t="shared" si="6"/>
        <v>62486</v>
      </c>
      <c r="L40" s="28">
        <f t="shared" si="6"/>
        <v>65360</v>
      </c>
      <c r="M40" s="28">
        <f t="shared" si="6"/>
        <v>68628</v>
      </c>
      <c r="N40" s="126" t="s">
        <v>44</v>
      </c>
      <c r="O40" s="126" t="s">
        <v>44</v>
      </c>
    </row>
    <row r="41" spans="1:16" s="15" customFormat="1" x14ac:dyDescent="0.2">
      <c r="C41" s="123"/>
      <c r="D41" s="123"/>
      <c r="N41" s="123"/>
      <c r="O41" s="123"/>
    </row>
    <row r="42" spans="1:16" s="15" customFormat="1" x14ac:dyDescent="0.2">
      <c r="C42" s="123"/>
      <c r="D42" s="123"/>
      <c r="N42" s="123"/>
      <c r="O42" s="123"/>
    </row>
    <row r="43" spans="1:16" s="15" customFormat="1" x14ac:dyDescent="0.2">
      <c r="C43" s="123"/>
      <c r="D43" s="123"/>
      <c r="N43" s="123"/>
      <c r="O43" s="123"/>
    </row>
    <row r="44" spans="1:16" s="15" customFormat="1" x14ac:dyDescent="0.2">
      <c r="C44" s="123"/>
      <c r="D44" s="123"/>
      <c r="N44" s="123"/>
      <c r="O44" s="123"/>
    </row>
    <row r="45" spans="1:16" s="15" customFormat="1" x14ac:dyDescent="0.2">
      <c r="C45" s="123"/>
      <c r="D45" s="123"/>
      <c r="N45" s="123"/>
      <c r="O45" s="123"/>
    </row>
    <row r="46" spans="1:16" s="15" customFormat="1" x14ac:dyDescent="0.2">
      <c r="C46" s="123"/>
      <c r="D46" s="123"/>
      <c r="N46" s="123"/>
      <c r="O46" s="123"/>
    </row>
    <row r="47" spans="1:16" s="15" customFormat="1" x14ac:dyDescent="0.2">
      <c r="C47" s="123"/>
      <c r="D47" s="123"/>
      <c r="N47" s="123"/>
      <c r="O47" s="123"/>
    </row>
    <row r="48" spans="1:16" s="15" customFormat="1" x14ac:dyDescent="0.2">
      <c r="C48" s="123"/>
      <c r="D48" s="123"/>
      <c r="N48" s="123"/>
      <c r="O48" s="123"/>
    </row>
    <row r="49" spans="3:15" s="15" customFormat="1" x14ac:dyDescent="0.2">
      <c r="C49" s="123"/>
      <c r="D49" s="123"/>
      <c r="N49" s="123"/>
      <c r="O49" s="123"/>
    </row>
    <row r="50" spans="3:15" s="15" customFormat="1" x14ac:dyDescent="0.2">
      <c r="C50" s="123" t="s">
        <v>44</v>
      </c>
      <c r="D50" s="123" t="s">
        <v>44</v>
      </c>
      <c r="N50" s="123" t="s">
        <v>44</v>
      </c>
      <c r="O50" s="123" t="s">
        <v>44</v>
      </c>
    </row>
    <row r="51" spans="3:15" s="15" customFormat="1" x14ac:dyDescent="0.2">
      <c r="C51" s="123" t="s">
        <v>44</v>
      </c>
      <c r="D51" s="123" t="s">
        <v>44</v>
      </c>
      <c r="N51" s="123" t="s">
        <v>44</v>
      </c>
      <c r="O51" s="123" t="s">
        <v>44</v>
      </c>
    </row>
    <row r="52" spans="3:15" s="15" customFormat="1" x14ac:dyDescent="0.2">
      <c r="C52" s="123" t="s">
        <v>44</v>
      </c>
      <c r="D52" s="123" t="s">
        <v>44</v>
      </c>
      <c r="N52" s="123" t="s">
        <v>44</v>
      </c>
      <c r="O52" s="123" t="s">
        <v>44</v>
      </c>
    </row>
    <row r="53" spans="3:15" s="15" customFormat="1" x14ac:dyDescent="0.2">
      <c r="C53" s="123" t="s">
        <v>44</v>
      </c>
      <c r="D53" s="123" t="s">
        <v>44</v>
      </c>
      <c r="N53" s="123" t="s">
        <v>44</v>
      </c>
      <c r="O53" s="123" t="s">
        <v>44</v>
      </c>
    </row>
    <row r="54" spans="3:15" s="15" customFormat="1" x14ac:dyDescent="0.2">
      <c r="C54" s="123" t="s">
        <v>44</v>
      </c>
      <c r="D54" s="123" t="s">
        <v>44</v>
      </c>
      <c r="N54" s="123" t="s">
        <v>44</v>
      </c>
      <c r="O54" s="123" t="s">
        <v>44</v>
      </c>
    </row>
    <row r="55" spans="3:15" s="15" customFormat="1" x14ac:dyDescent="0.2">
      <c r="C55" s="123" t="s">
        <v>44</v>
      </c>
      <c r="D55" s="123" t="s">
        <v>44</v>
      </c>
      <c r="N55" s="123" t="s">
        <v>44</v>
      </c>
      <c r="O55" s="123" t="s">
        <v>44</v>
      </c>
    </row>
    <row r="56" spans="3:15" s="15" customFormat="1" x14ac:dyDescent="0.2">
      <c r="C56" s="123" t="s">
        <v>44</v>
      </c>
      <c r="D56" s="123" t="s">
        <v>44</v>
      </c>
      <c r="N56" s="123" t="s">
        <v>44</v>
      </c>
      <c r="O56" s="123" t="s">
        <v>44</v>
      </c>
    </row>
    <row r="57" spans="3:15" s="15" customFormat="1" x14ac:dyDescent="0.2">
      <c r="C57" s="123" t="s">
        <v>44</v>
      </c>
      <c r="D57" s="123" t="s">
        <v>44</v>
      </c>
      <c r="N57" s="123" t="s">
        <v>44</v>
      </c>
      <c r="O57" s="123" t="s">
        <v>44</v>
      </c>
    </row>
    <row r="58" spans="3:15" s="15" customFormat="1" x14ac:dyDescent="0.2">
      <c r="C58" s="123" t="s">
        <v>44</v>
      </c>
      <c r="D58" s="123" t="s">
        <v>44</v>
      </c>
      <c r="N58" s="123" t="s">
        <v>44</v>
      </c>
      <c r="O58" s="123" t="s">
        <v>44</v>
      </c>
    </row>
    <row r="59" spans="3:15" s="15" customFormat="1" x14ac:dyDescent="0.2">
      <c r="C59" s="123" t="s">
        <v>44</v>
      </c>
      <c r="D59" s="123" t="s">
        <v>44</v>
      </c>
      <c r="N59" s="123" t="s">
        <v>44</v>
      </c>
      <c r="O59" s="123" t="s">
        <v>44</v>
      </c>
    </row>
    <row r="60" spans="3:15" s="15" customFormat="1" x14ac:dyDescent="0.2">
      <c r="C60" s="123" t="s">
        <v>44</v>
      </c>
      <c r="D60" s="123" t="s">
        <v>44</v>
      </c>
      <c r="N60" s="123" t="s">
        <v>44</v>
      </c>
      <c r="O60" s="123" t="s">
        <v>44</v>
      </c>
    </row>
    <row r="61" spans="3:15" s="15" customFormat="1" x14ac:dyDescent="0.2">
      <c r="C61" s="123" t="s">
        <v>44</v>
      </c>
      <c r="D61" s="123" t="s">
        <v>44</v>
      </c>
      <c r="N61" s="123" t="s">
        <v>44</v>
      </c>
      <c r="O61" s="123" t="s">
        <v>44</v>
      </c>
    </row>
    <row r="62" spans="3:15" s="15" customFormat="1" x14ac:dyDescent="0.2">
      <c r="C62" s="123" t="s">
        <v>44</v>
      </c>
      <c r="D62" s="123" t="s">
        <v>44</v>
      </c>
      <c r="N62" s="123" t="s">
        <v>44</v>
      </c>
      <c r="O62" s="123" t="s">
        <v>44</v>
      </c>
    </row>
    <row r="63" spans="3:15" s="15" customFormat="1" x14ac:dyDescent="0.2">
      <c r="C63" s="123" t="s">
        <v>44</v>
      </c>
      <c r="D63" s="123" t="s">
        <v>44</v>
      </c>
      <c r="N63" s="123" t="s">
        <v>44</v>
      </c>
      <c r="O63" s="123" t="s">
        <v>44</v>
      </c>
    </row>
    <row r="64" spans="3:15" s="15" customFormat="1" x14ac:dyDescent="0.2">
      <c r="C64" s="123" t="s">
        <v>44</v>
      </c>
      <c r="D64" s="123" t="s">
        <v>44</v>
      </c>
      <c r="N64" s="123" t="s">
        <v>44</v>
      </c>
      <c r="O64" s="123" t="s">
        <v>44</v>
      </c>
    </row>
    <row r="65" spans="3:15" s="15" customFormat="1" x14ac:dyDescent="0.2">
      <c r="C65" s="123" t="s">
        <v>44</v>
      </c>
      <c r="D65" s="123" t="s">
        <v>44</v>
      </c>
      <c r="N65" s="123" t="s">
        <v>44</v>
      </c>
      <c r="O65" s="123" t="s">
        <v>44</v>
      </c>
    </row>
    <row r="66" spans="3:15" s="15" customFormat="1" x14ac:dyDescent="0.2">
      <c r="C66" s="123" t="s">
        <v>44</v>
      </c>
      <c r="D66" s="123" t="s">
        <v>44</v>
      </c>
      <c r="N66" s="123" t="s">
        <v>44</v>
      </c>
      <c r="O66" s="123" t="s">
        <v>44</v>
      </c>
    </row>
    <row r="67" spans="3:15" s="15" customFormat="1" x14ac:dyDescent="0.2">
      <c r="C67" s="123" t="s">
        <v>44</v>
      </c>
      <c r="D67" s="123" t="s">
        <v>44</v>
      </c>
      <c r="N67" s="123" t="s">
        <v>44</v>
      </c>
      <c r="O67" s="123" t="s">
        <v>44</v>
      </c>
    </row>
    <row r="68" spans="3:15" s="15" customFormat="1" x14ac:dyDescent="0.2">
      <c r="C68" s="123" t="s">
        <v>44</v>
      </c>
      <c r="D68" s="123" t="s">
        <v>44</v>
      </c>
      <c r="N68" s="123" t="s">
        <v>44</v>
      </c>
      <c r="O68" s="123" t="s">
        <v>44</v>
      </c>
    </row>
    <row r="69" spans="3:15" s="15" customFormat="1" x14ac:dyDescent="0.2">
      <c r="C69" s="123" t="s">
        <v>44</v>
      </c>
      <c r="D69" s="123" t="s">
        <v>44</v>
      </c>
      <c r="N69" s="123" t="s">
        <v>44</v>
      </c>
      <c r="O69" s="123" t="s">
        <v>44</v>
      </c>
    </row>
    <row r="70" spans="3:15" s="15" customFormat="1" x14ac:dyDescent="0.2">
      <c r="C70" s="123" t="s">
        <v>44</v>
      </c>
      <c r="D70" s="123" t="s">
        <v>44</v>
      </c>
      <c r="N70" s="123" t="s">
        <v>44</v>
      </c>
      <c r="O70" s="123" t="s">
        <v>44</v>
      </c>
    </row>
    <row r="71" spans="3:15" s="15" customFormat="1" x14ac:dyDescent="0.2">
      <c r="C71" s="123" t="s">
        <v>44</v>
      </c>
      <c r="D71" s="123" t="s">
        <v>44</v>
      </c>
      <c r="N71" s="123" t="s">
        <v>44</v>
      </c>
      <c r="O71" s="123" t="s">
        <v>44</v>
      </c>
    </row>
    <row r="72" spans="3:15" s="15" customFormat="1" x14ac:dyDescent="0.2">
      <c r="C72" s="123" t="s">
        <v>44</v>
      </c>
      <c r="D72" s="123" t="s">
        <v>44</v>
      </c>
      <c r="N72" s="123" t="s">
        <v>44</v>
      </c>
      <c r="O72" s="123" t="s">
        <v>44</v>
      </c>
    </row>
    <row r="73" spans="3:15" s="15" customFormat="1" x14ac:dyDescent="0.2">
      <c r="C73" s="123" t="s">
        <v>44</v>
      </c>
      <c r="D73" s="123" t="s">
        <v>44</v>
      </c>
      <c r="N73" s="123" t="s">
        <v>44</v>
      </c>
      <c r="O73" s="123" t="s">
        <v>44</v>
      </c>
    </row>
    <row r="74" spans="3:15" s="15" customFormat="1" x14ac:dyDescent="0.2">
      <c r="C74" s="123" t="s">
        <v>44</v>
      </c>
      <c r="D74" s="123" t="s">
        <v>44</v>
      </c>
      <c r="N74" s="123" t="s">
        <v>44</v>
      </c>
      <c r="O74" s="123" t="s">
        <v>44</v>
      </c>
    </row>
    <row r="75" spans="3:15" s="15" customFormat="1" x14ac:dyDescent="0.2">
      <c r="C75" s="123" t="s">
        <v>44</v>
      </c>
      <c r="D75" s="123" t="s">
        <v>44</v>
      </c>
      <c r="N75" s="123" t="s">
        <v>44</v>
      </c>
      <c r="O75" s="123" t="s">
        <v>44</v>
      </c>
    </row>
    <row r="76" spans="3:15" s="15" customFormat="1" x14ac:dyDescent="0.2">
      <c r="C76" s="123" t="s">
        <v>44</v>
      </c>
      <c r="D76" s="123" t="s">
        <v>44</v>
      </c>
      <c r="N76" s="123" t="s">
        <v>44</v>
      </c>
      <c r="O76" s="123" t="s">
        <v>44</v>
      </c>
    </row>
    <row r="77" spans="3:15" s="15" customFormat="1" x14ac:dyDescent="0.2">
      <c r="C77" s="123" t="s">
        <v>44</v>
      </c>
      <c r="D77" s="123" t="s">
        <v>44</v>
      </c>
      <c r="N77" s="123" t="s">
        <v>44</v>
      </c>
      <c r="O77" s="123" t="s">
        <v>44</v>
      </c>
    </row>
    <row r="78" spans="3:15" s="15" customFormat="1" x14ac:dyDescent="0.2">
      <c r="C78" s="123" t="s">
        <v>44</v>
      </c>
      <c r="D78" s="123" t="s">
        <v>44</v>
      </c>
      <c r="N78" s="123" t="s">
        <v>44</v>
      </c>
      <c r="O78" s="123" t="s">
        <v>44</v>
      </c>
    </row>
    <row r="79" spans="3:15" s="15" customFormat="1" x14ac:dyDescent="0.2">
      <c r="C79" s="123" t="s">
        <v>44</v>
      </c>
      <c r="D79" s="123" t="s">
        <v>44</v>
      </c>
      <c r="N79" s="123" t="s">
        <v>44</v>
      </c>
      <c r="O79" s="123" t="s">
        <v>44</v>
      </c>
    </row>
    <row r="80" spans="3:15" s="15" customFormat="1" x14ac:dyDescent="0.2">
      <c r="C80" s="123" t="s">
        <v>44</v>
      </c>
      <c r="D80" s="123" t="s">
        <v>44</v>
      </c>
      <c r="N80" s="123" t="s">
        <v>44</v>
      </c>
      <c r="O80" s="123" t="s">
        <v>44</v>
      </c>
    </row>
    <row r="81" spans="3:15" s="15" customFormat="1" x14ac:dyDescent="0.2">
      <c r="C81" s="123" t="s">
        <v>44</v>
      </c>
      <c r="D81" s="123" t="s">
        <v>44</v>
      </c>
      <c r="N81" s="123" t="s">
        <v>44</v>
      </c>
      <c r="O81" s="123" t="s">
        <v>44</v>
      </c>
    </row>
    <row r="82" spans="3:15" s="15" customFormat="1" x14ac:dyDescent="0.2">
      <c r="C82" s="123" t="s">
        <v>44</v>
      </c>
      <c r="D82" s="123" t="s">
        <v>44</v>
      </c>
      <c r="N82" s="123" t="s">
        <v>44</v>
      </c>
      <c r="O82" s="123" t="s">
        <v>44</v>
      </c>
    </row>
    <row r="83" spans="3:15" s="15" customFormat="1" x14ac:dyDescent="0.2">
      <c r="C83" s="123" t="s">
        <v>44</v>
      </c>
      <c r="D83" s="123" t="s">
        <v>44</v>
      </c>
      <c r="N83" s="123" t="s">
        <v>44</v>
      </c>
      <c r="O83" s="123" t="s">
        <v>44</v>
      </c>
    </row>
    <row r="84" spans="3:15" s="15" customFormat="1" x14ac:dyDescent="0.2">
      <c r="C84" s="123" t="s">
        <v>44</v>
      </c>
      <c r="D84" s="123" t="s">
        <v>44</v>
      </c>
      <c r="N84" s="123" t="s">
        <v>44</v>
      </c>
      <c r="O84" s="123" t="s">
        <v>44</v>
      </c>
    </row>
    <row r="85" spans="3:15" s="15" customFormat="1" x14ac:dyDescent="0.2">
      <c r="C85" s="123" t="s">
        <v>44</v>
      </c>
      <c r="D85" s="123" t="s">
        <v>44</v>
      </c>
      <c r="N85" s="123" t="s">
        <v>44</v>
      </c>
      <c r="O85" s="123" t="s">
        <v>44</v>
      </c>
    </row>
    <row r="86" spans="3:15" s="15" customFormat="1" x14ac:dyDescent="0.2">
      <c r="C86" s="123" t="s">
        <v>44</v>
      </c>
      <c r="D86" s="123" t="s">
        <v>44</v>
      </c>
      <c r="N86" s="123" t="s">
        <v>44</v>
      </c>
      <c r="O86" s="123" t="s">
        <v>44</v>
      </c>
    </row>
    <row r="87" spans="3:15" s="15" customFormat="1" x14ac:dyDescent="0.2">
      <c r="C87" s="123" t="s">
        <v>44</v>
      </c>
      <c r="D87" s="123" t="s">
        <v>44</v>
      </c>
      <c r="N87" s="123" t="s">
        <v>44</v>
      </c>
      <c r="O87" s="123" t="s">
        <v>44</v>
      </c>
    </row>
    <row r="88" spans="3:15" s="15" customFormat="1" x14ac:dyDescent="0.2">
      <c r="C88" s="123" t="s">
        <v>44</v>
      </c>
      <c r="D88" s="123" t="s">
        <v>44</v>
      </c>
      <c r="N88" s="123" t="s">
        <v>44</v>
      </c>
      <c r="O88" s="123" t="s">
        <v>44</v>
      </c>
    </row>
    <row r="89" spans="3:15" s="15" customFormat="1" x14ac:dyDescent="0.2">
      <c r="C89" s="123" t="s">
        <v>44</v>
      </c>
      <c r="D89" s="123" t="s">
        <v>44</v>
      </c>
      <c r="N89" s="123" t="s">
        <v>44</v>
      </c>
      <c r="O89" s="123" t="s">
        <v>44</v>
      </c>
    </row>
    <row r="90" spans="3:15" s="15" customFormat="1" x14ac:dyDescent="0.2">
      <c r="C90" s="123" t="s">
        <v>44</v>
      </c>
      <c r="D90" s="123" t="s">
        <v>44</v>
      </c>
      <c r="N90" s="123" t="s">
        <v>44</v>
      </c>
      <c r="O90" s="123" t="s">
        <v>44</v>
      </c>
    </row>
    <row r="91" spans="3:15" s="15" customFormat="1" x14ac:dyDescent="0.2">
      <c r="C91" s="123" t="s">
        <v>44</v>
      </c>
      <c r="D91" s="123" t="s">
        <v>44</v>
      </c>
      <c r="N91" s="123" t="s">
        <v>44</v>
      </c>
      <c r="O91" s="123" t="s">
        <v>44</v>
      </c>
    </row>
    <row r="92" spans="3:15" s="15" customFormat="1" x14ac:dyDescent="0.2">
      <c r="C92" s="123" t="s">
        <v>44</v>
      </c>
      <c r="D92" s="123" t="s">
        <v>44</v>
      </c>
      <c r="N92" s="123" t="s">
        <v>44</v>
      </c>
      <c r="O92" s="123" t="s">
        <v>44</v>
      </c>
    </row>
    <row r="93" spans="3:15" s="15" customFormat="1" x14ac:dyDescent="0.2">
      <c r="C93" s="123" t="s">
        <v>44</v>
      </c>
      <c r="D93" s="123" t="s">
        <v>44</v>
      </c>
      <c r="N93" s="123" t="s">
        <v>44</v>
      </c>
      <c r="O93" s="123" t="s">
        <v>44</v>
      </c>
    </row>
    <row r="94" spans="3:15" s="15" customFormat="1" x14ac:dyDescent="0.2">
      <c r="C94" s="123" t="s">
        <v>44</v>
      </c>
      <c r="D94" s="123" t="s">
        <v>44</v>
      </c>
      <c r="N94" s="123" t="s">
        <v>44</v>
      </c>
      <c r="O94" s="123" t="s">
        <v>44</v>
      </c>
    </row>
    <row r="95" spans="3:15" s="15" customFormat="1" x14ac:dyDescent="0.2">
      <c r="C95" s="123" t="s">
        <v>44</v>
      </c>
      <c r="D95" s="123" t="s">
        <v>44</v>
      </c>
      <c r="N95" s="123" t="s">
        <v>44</v>
      </c>
      <c r="O95" s="123" t="s">
        <v>44</v>
      </c>
    </row>
    <row r="96" spans="3:15" s="15" customFormat="1" x14ac:dyDescent="0.2">
      <c r="C96" s="123" t="s">
        <v>44</v>
      </c>
      <c r="D96" s="123" t="s">
        <v>44</v>
      </c>
      <c r="N96" s="123" t="s">
        <v>44</v>
      </c>
      <c r="O96" s="123" t="s">
        <v>44</v>
      </c>
    </row>
    <row r="97" spans="3:15" s="15" customFormat="1" x14ac:dyDescent="0.2">
      <c r="C97" s="123" t="s">
        <v>44</v>
      </c>
      <c r="D97" s="123" t="s">
        <v>44</v>
      </c>
      <c r="N97" s="123" t="s">
        <v>44</v>
      </c>
      <c r="O97" s="123" t="s">
        <v>44</v>
      </c>
    </row>
    <row r="98" spans="3:15" s="15" customFormat="1" x14ac:dyDescent="0.2">
      <c r="C98" s="123" t="s">
        <v>44</v>
      </c>
      <c r="D98" s="123" t="s">
        <v>44</v>
      </c>
      <c r="N98" s="123" t="s">
        <v>44</v>
      </c>
      <c r="O98" s="123" t="s">
        <v>44</v>
      </c>
    </row>
    <row r="99" spans="3:15" s="15" customFormat="1" x14ac:dyDescent="0.2">
      <c r="C99" s="123" t="s">
        <v>44</v>
      </c>
      <c r="D99" s="123" t="s">
        <v>44</v>
      </c>
      <c r="N99" s="123" t="s">
        <v>44</v>
      </c>
      <c r="O99" s="123" t="s">
        <v>44</v>
      </c>
    </row>
    <row r="100" spans="3:15" s="15" customFormat="1" x14ac:dyDescent="0.2">
      <c r="C100" s="123" t="s">
        <v>44</v>
      </c>
      <c r="D100" s="123" t="s">
        <v>44</v>
      </c>
      <c r="N100" s="123" t="s">
        <v>44</v>
      </c>
      <c r="O100" s="123" t="s">
        <v>44</v>
      </c>
    </row>
    <row r="101" spans="3:15" s="15" customFormat="1" x14ac:dyDescent="0.2">
      <c r="C101" s="123" t="s">
        <v>44</v>
      </c>
      <c r="D101" s="123" t="s">
        <v>44</v>
      </c>
      <c r="N101" s="123" t="s">
        <v>44</v>
      </c>
      <c r="O101" s="123" t="s">
        <v>44</v>
      </c>
    </row>
    <row r="102" spans="3:15" s="15" customFormat="1" x14ac:dyDescent="0.2">
      <c r="C102" s="123" t="s">
        <v>44</v>
      </c>
      <c r="D102" s="123" t="s">
        <v>44</v>
      </c>
      <c r="N102" s="123" t="s">
        <v>44</v>
      </c>
      <c r="O102" s="123" t="s">
        <v>44</v>
      </c>
    </row>
    <row r="103" spans="3:15" s="15" customFormat="1" x14ac:dyDescent="0.2">
      <c r="C103" s="123" t="s">
        <v>44</v>
      </c>
      <c r="D103" s="123" t="s">
        <v>44</v>
      </c>
      <c r="N103" s="123" t="s">
        <v>44</v>
      </c>
      <c r="O103" s="123" t="s">
        <v>44</v>
      </c>
    </row>
    <row r="104" spans="3:15" s="15" customFormat="1" x14ac:dyDescent="0.2">
      <c r="C104" s="123" t="s">
        <v>44</v>
      </c>
      <c r="D104" s="123" t="s">
        <v>44</v>
      </c>
      <c r="N104" s="123" t="s">
        <v>44</v>
      </c>
      <c r="O104" s="123" t="s">
        <v>44</v>
      </c>
    </row>
    <row r="105" spans="3:15" s="15" customFormat="1" x14ac:dyDescent="0.2">
      <c r="C105" s="123" t="s">
        <v>44</v>
      </c>
      <c r="D105" s="123" t="s">
        <v>44</v>
      </c>
      <c r="N105" s="123" t="s">
        <v>44</v>
      </c>
      <c r="O105" s="123" t="s">
        <v>44</v>
      </c>
    </row>
    <row r="106" spans="3:15" s="15" customFormat="1" x14ac:dyDescent="0.2">
      <c r="C106" s="123" t="s">
        <v>44</v>
      </c>
      <c r="D106" s="123" t="s">
        <v>44</v>
      </c>
      <c r="N106" s="123" t="s">
        <v>44</v>
      </c>
      <c r="O106" s="123" t="s">
        <v>44</v>
      </c>
    </row>
    <row r="107" spans="3:15" s="15" customFormat="1" x14ac:dyDescent="0.2">
      <c r="C107" s="123" t="s">
        <v>44</v>
      </c>
      <c r="D107" s="123" t="s">
        <v>44</v>
      </c>
      <c r="N107" s="123" t="s">
        <v>44</v>
      </c>
      <c r="O107" s="123" t="s">
        <v>44</v>
      </c>
    </row>
    <row r="108" spans="3:15" s="15" customFormat="1" x14ac:dyDescent="0.2">
      <c r="C108" s="123" t="s">
        <v>44</v>
      </c>
      <c r="D108" s="123" t="s">
        <v>44</v>
      </c>
      <c r="N108" s="123" t="s">
        <v>44</v>
      </c>
      <c r="O108" s="123" t="s">
        <v>44</v>
      </c>
    </row>
    <row r="109" spans="3:15" s="15" customFormat="1" x14ac:dyDescent="0.2">
      <c r="C109" s="123" t="s">
        <v>44</v>
      </c>
      <c r="D109" s="123" t="s">
        <v>44</v>
      </c>
      <c r="N109" s="123" t="s">
        <v>44</v>
      </c>
      <c r="O109" s="123" t="s">
        <v>44</v>
      </c>
    </row>
    <row r="110" spans="3:15" s="15" customFormat="1" x14ac:dyDescent="0.2">
      <c r="C110" s="123" t="s">
        <v>44</v>
      </c>
      <c r="D110" s="123" t="s">
        <v>44</v>
      </c>
      <c r="N110" s="123" t="s">
        <v>44</v>
      </c>
      <c r="O110" s="123" t="s">
        <v>44</v>
      </c>
    </row>
    <row r="111" spans="3:15" s="15" customFormat="1" x14ac:dyDescent="0.2">
      <c r="C111" s="123" t="s">
        <v>44</v>
      </c>
      <c r="D111" s="123" t="s">
        <v>44</v>
      </c>
      <c r="N111" s="123" t="s">
        <v>44</v>
      </c>
      <c r="O111" s="123" t="s">
        <v>44</v>
      </c>
    </row>
    <row r="112" spans="3:15" s="15" customFormat="1" x14ac:dyDescent="0.2">
      <c r="C112" s="123" t="s">
        <v>44</v>
      </c>
      <c r="D112" s="123" t="s">
        <v>44</v>
      </c>
      <c r="N112" s="123" t="s">
        <v>44</v>
      </c>
      <c r="O112" s="123" t="s">
        <v>44</v>
      </c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</sheetData>
  <mergeCells count="1">
    <mergeCell ref="H3:J3"/>
  </mergeCells>
  <printOptions horizontalCentered="1"/>
  <pageMargins left="0" right="0" top="0.59055118110236227" bottom="0.98425196850393704" header="0.51181102362204722" footer="0.51181102362204722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3" tint="0.59999389629810485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7" width="7.7109375" style="31" customWidth="1"/>
    <col min="8" max="9" width="10.140625" style="31" customWidth="1"/>
    <col min="10" max="13" width="7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199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20626574</v>
      </c>
      <c r="F4" s="74">
        <f t="shared" ref="F4:M4" si="0">F5+F8+F47</f>
        <v>21432766</v>
      </c>
      <c r="G4" s="74">
        <f t="shared" si="0"/>
        <v>22476713.466469999</v>
      </c>
      <c r="H4" s="75">
        <f t="shared" si="0"/>
        <v>22989829.228799999</v>
      </c>
      <c r="I4" s="74">
        <f t="shared" si="0"/>
        <v>23908932.228799999</v>
      </c>
      <c r="J4" s="76">
        <f t="shared" si="0"/>
        <v>23931351</v>
      </c>
      <c r="K4" s="74">
        <f t="shared" si="0"/>
        <v>24613285.646318004</v>
      </c>
      <c r="L4" s="74">
        <f t="shared" si="0"/>
        <v>26245265.419347845</v>
      </c>
      <c r="M4" s="74">
        <f t="shared" si="0"/>
        <v>27179062.39270398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18857368</v>
      </c>
      <c r="F5" s="81">
        <f t="shared" ref="F5:M5" si="1">SUM(F6:F7)</f>
        <v>20344357</v>
      </c>
      <c r="G5" s="81">
        <f t="shared" si="1"/>
        <v>21076660.384939998</v>
      </c>
      <c r="H5" s="82">
        <f t="shared" si="1"/>
        <v>21976006.768799998</v>
      </c>
      <c r="I5" s="81">
        <f t="shared" si="1"/>
        <v>22126012.768799998</v>
      </c>
      <c r="J5" s="83">
        <f t="shared" si="1"/>
        <v>22361776</v>
      </c>
      <c r="K5" s="81">
        <f t="shared" si="1"/>
        <v>22534933.761568002</v>
      </c>
      <c r="L5" s="81">
        <f t="shared" si="1"/>
        <v>23758437.369541839</v>
      </c>
      <c r="M5" s="81">
        <f t="shared" si="1"/>
        <v>25050401.086221099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16983434</v>
      </c>
      <c r="F6" s="88">
        <v>20344357</v>
      </c>
      <c r="G6" s="88">
        <v>21076660.384939998</v>
      </c>
      <c r="H6" s="89">
        <v>19121885.683599997</v>
      </c>
      <c r="I6" s="88">
        <v>19271891.683599997</v>
      </c>
      <c r="J6" s="90">
        <v>22361776</v>
      </c>
      <c r="K6" s="88">
        <v>19523586.074376002</v>
      </c>
      <c r="L6" s="88">
        <v>20599799.771791175</v>
      </c>
      <c r="M6" s="88">
        <v>21721197.465535898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1873934</v>
      </c>
      <c r="F7" s="94">
        <v>0</v>
      </c>
      <c r="G7" s="94">
        <v>0</v>
      </c>
      <c r="H7" s="95">
        <v>2854121.0852000001</v>
      </c>
      <c r="I7" s="94">
        <v>2854121.0852000001</v>
      </c>
      <c r="J7" s="96">
        <v>0</v>
      </c>
      <c r="K7" s="94">
        <v>3011347.6871920004</v>
      </c>
      <c r="L7" s="94">
        <v>3158637.5977506628</v>
      </c>
      <c r="M7" s="94">
        <v>3329203.6206851997</v>
      </c>
      <c r="N7" s="97" t="s">
        <v>44</v>
      </c>
      <c r="O7" s="92" t="s">
        <v>44</v>
      </c>
      <c r="AA7" s="27">
        <v>1</v>
      </c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1769205.9999999998</v>
      </c>
      <c r="F8" s="81">
        <f t="shared" ref="F8:M8" si="2">SUM(F9:F46)</f>
        <v>1088409</v>
      </c>
      <c r="G8" s="81">
        <f t="shared" si="2"/>
        <v>1400053.0815300001</v>
      </c>
      <c r="H8" s="82">
        <f t="shared" si="2"/>
        <v>1013822.46</v>
      </c>
      <c r="I8" s="81">
        <f t="shared" si="2"/>
        <v>1782919.4599999997</v>
      </c>
      <c r="J8" s="83">
        <f t="shared" si="2"/>
        <v>1569546</v>
      </c>
      <c r="K8" s="81">
        <f t="shared" si="2"/>
        <v>2078351.8847500004</v>
      </c>
      <c r="L8" s="81">
        <f t="shared" si="2"/>
        <v>2486828.0498060049</v>
      </c>
      <c r="M8" s="81">
        <f t="shared" si="2"/>
        <v>2128661.3064828794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-56</v>
      </c>
      <c r="F9" s="88">
        <v>2019</v>
      </c>
      <c r="G9" s="88">
        <v>736</v>
      </c>
      <c r="H9" s="89">
        <v>299.5</v>
      </c>
      <c r="I9" s="88">
        <v>299.5</v>
      </c>
      <c r="J9" s="90">
        <v>632</v>
      </c>
      <c r="K9" s="88">
        <v>573</v>
      </c>
      <c r="L9" s="88">
        <v>623.23335999999995</v>
      </c>
      <c r="M9" s="88">
        <v>657.3074534399999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2063</v>
      </c>
      <c r="F10" s="101">
        <v>2721</v>
      </c>
      <c r="G10" s="101">
        <v>4302</v>
      </c>
      <c r="H10" s="102">
        <v>1663</v>
      </c>
      <c r="I10" s="101">
        <v>1663</v>
      </c>
      <c r="J10" s="103">
        <v>1913</v>
      </c>
      <c r="K10" s="101">
        <v>1357.25</v>
      </c>
      <c r="L10" s="101">
        <v>2909.5665000000004</v>
      </c>
      <c r="M10" s="101">
        <v>3066.6830909999999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106533.36394602283</v>
      </c>
      <c r="F11" s="101">
        <v>29139</v>
      </c>
      <c r="G11" s="101">
        <v>31532</v>
      </c>
      <c r="H11" s="102">
        <v>22651.75</v>
      </c>
      <c r="I11" s="101">
        <v>82402.75</v>
      </c>
      <c r="J11" s="103">
        <v>78475</v>
      </c>
      <c r="K11" s="101">
        <v>60847.426749999999</v>
      </c>
      <c r="L11" s="101">
        <v>75535.34411749999</v>
      </c>
      <c r="M11" s="101">
        <v>90110.514215845003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16274</v>
      </c>
      <c r="F12" s="101">
        <v>27318</v>
      </c>
      <c r="G12" s="101">
        <v>23433</v>
      </c>
      <c r="H12" s="102">
        <v>27500.3</v>
      </c>
      <c r="I12" s="101">
        <v>27500.3</v>
      </c>
      <c r="J12" s="103">
        <v>25846</v>
      </c>
      <c r="K12" s="101">
        <v>37793</v>
      </c>
      <c r="L12" s="101">
        <v>39833.481585000001</v>
      </c>
      <c r="M12" s="101">
        <v>42024.489590590005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26911</v>
      </c>
      <c r="F13" s="101">
        <v>48732</v>
      </c>
      <c r="G13" s="101">
        <v>61335</v>
      </c>
      <c r="H13" s="102">
        <v>4144.5</v>
      </c>
      <c r="I13" s="101">
        <v>4144.5</v>
      </c>
      <c r="J13" s="103">
        <v>53985</v>
      </c>
      <c r="K13" s="101">
        <v>70836</v>
      </c>
      <c r="L13" s="101">
        <v>87215.220625000002</v>
      </c>
      <c r="M13" s="101">
        <v>91924.842538750003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50337.648021990695</v>
      </c>
      <c r="F14" s="101">
        <v>41877</v>
      </c>
      <c r="G14" s="101">
        <v>39448</v>
      </c>
      <c r="H14" s="102">
        <v>37348.35</v>
      </c>
      <c r="I14" s="101">
        <v>40358.35</v>
      </c>
      <c r="J14" s="103">
        <v>46484</v>
      </c>
      <c r="K14" s="101">
        <v>52483.899249999995</v>
      </c>
      <c r="L14" s="101">
        <v>51118.250863499998</v>
      </c>
      <c r="M14" s="101">
        <v>52848.402602129005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34702</v>
      </c>
      <c r="F15" s="101">
        <v>39413</v>
      </c>
      <c r="G15" s="101">
        <v>25333</v>
      </c>
      <c r="H15" s="102">
        <v>18356.599999999999</v>
      </c>
      <c r="I15" s="101">
        <v>19302.599999999999</v>
      </c>
      <c r="J15" s="103">
        <v>14130</v>
      </c>
      <c r="K15" s="101">
        <v>16069.0435</v>
      </c>
      <c r="L15" s="101">
        <v>20545.990029999997</v>
      </c>
      <c r="M15" s="101">
        <v>21655.47349162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25079.69648994656</v>
      </c>
      <c r="F16" s="101">
        <v>18588</v>
      </c>
      <c r="G16" s="101">
        <v>40762</v>
      </c>
      <c r="H16" s="102">
        <v>7552</v>
      </c>
      <c r="I16" s="101">
        <v>2952</v>
      </c>
      <c r="J16" s="103">
        <v>8368</v>
      </c>
      <c r="K16" s="101">
        <v>18420</v>
      </c>
      <c r="L16" s="101">
        <v>23576.316749999998</v>
      </c>
      <c r="M16" s="101">
        <v>24849.4378545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11752</v>
      </c>
      <c r="F17" s="101">
        <v>28386</v>
      </c>
      <c r="G17" s="101">
        <v>48529</v>
      </c>
      <c r="H17" s="102">
        <v>94497.5</v>
      </c>
      <c r="I17" s="101">
        <v>100485.5</v>
      </c>
      <c r="J17" s="103">
        <v>13494</v>
      </c>
      <c r="K17" s="101">
        <v>81935.319499999998</v>
      </c>
      <c r="L17" s="101">
        <v>84711.048299999995</v>
      </c>
      <c r="M17" s="101">
        <v>89285.444908199992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1032</v>
      </c>
      <c r="H18" s="102">
        <v>0</v>
      </c>
      <c r="I18" s="101">
        <v>0</v>
      </c>
      <c r="J18" s="103">
        <v>9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6280</v>
      </c>
      <c r="F21" s="101">
        <v>9553</v>
      </c>
      <c r="G21" s="101">
        <v>36297</v>
      </c>
      <c r="H21" s="102">
        <v>11915.1</v>
      </c>
      <c r="I21" s="101">
        <v>15016.1</v>
      </c>
      <c r="J21" s="103">
        <v>22560</v>
      </c>
      <c r="K21" s="101">
        <v>32654</v>
      </c>
      <c r="L21" s="101">
        <v>26373.910919999998</v>
      </c>
      <c r="M21" s="101">
        <v>27798.10210968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111450.54637653301</v>
      </c>
      <c r="F22" s="101">
        <v>50920</v>
      </c>
      <c r="G22" s="101">
        <v>22334.081529999999</v>
      </c>
      <c r="H22" s="102">
        <v>159006</v>
      </c>
      <c r="I22" s="101">
        <v>226006</v>
      </c>
      <c r="J22" s="103">
        <v>207056</v>
      </c>
      <c r="K22" s="101">
        <v>164309</v>
      </c>
      <c r="L22" s="101">
        <v>465338.04800000001</v>
      </c>
      <c r="M22" s="101">
        <v>0.30259200008003972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620180.01651224482</v>
      </c>
      <c r="F23" s="101">
        <v>88595</v>
      </c>
      <c r="G23" s="101">
        <v>117437</v>
      </c>
      <c r="H23" s="102">
        <v>34421.449999999997</v>
      </c>
      <c r="I23" s="101">
        <v>36221.449999999997</v>
      </c>
      <c r="J23" s="103">
        <v>96852</v>
      </c>
      <c r="K23" s="101">
        <v>109250.94749999999</v>
      </c>
      <c r="L23" s="101">
        <v>88584.711454999982</v>
      </c>
      <c r="M23" s="101">
        <v>91287.045873569994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122</v>
      </c>
      <c r="F24" s="101">
        <v>67</v>
      </c>
      <c r="G24" s="101">
        <v>69</v>
      </c>
      <c r="H24" s="102">
        <v>49.55</v>
      </c>
      <c r="I24" s="101">
        <v>46.55</v>
      </c>
      <c r="J24" s="103">
        <v>61</v>
      </c>
      <c r="K24" s="101">
        <v>49</v>
      </c>
      <c r="L24" s="101">
        <v>52.243547499999991</v>
      </c>
      <c r="M24" s="101">
        <v>55.064699064999992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2565</v>
      </c>
      <c r="L25" s="101">
        <v>6839</v>
      </c>
      <c r="M25" s="101">
        <v>7208.3060000000005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38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3551</v>
      </c>
      <c r="F29" s="101">
        <v>35</v>
      </c>
      <c r="G29" s="101">
        <v>250</v>
      </c>
      <c r="H29" s="102">
        <v>0</v>
      </c>
      <c r="I29" s="101">
        <v>50</v>
      </c>
      <c r="J29" s="103">
        <v>98</v>
      </c>
      <c r="K29" s="101">
        <v>129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1642</v>
      </c>
      <c r="G30" s="101">
        <v>282</v>
      </c>
      <c r="H30" s="102">
        <v>0</v>
      </c>
      <c r="I30" s="101">
        <v>0</v>
      </c>
      <c r="J30" s="103">
        <v>31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273926.99497135798</v>
      </c>
      <c r="F31" s="101">
        <v>223342</v>
      </c>
      <c r="G31" s="101">
        <v>417527</v>
      </c>
      <c r="H31" s="102">
        <v>104100.45</v>
      </c>
      <c r="I31" s="101">
        <v>745463.45</v>
      </c>
      <c r="J31" s="103">
        <v>606149</v>
      </c>
      <c r="K31" s="101">
        <v>849027.37</v>
      </c>
      <c r="L31" s="101">
        <v>889245.35530499998</v>
      </c>
      <c r="M31" s="101">
        <v>937239.65371747001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62</v>
      </c>
      <c r="F32" s="101">
        <v>284</v>
      </c>
      <c r="G32" s="101">
        <v>509</v>
      </c>
      <c r="H32" s="102">
        <v>0</v>
      </c>
      <c r="I32" s="101">
        <v>0</v>
      </c>
      <c r="J32" s="103">
        <v>109</v>
      </c>
      <c r="K32" s="101">
        <v>150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15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6847.6138941217177</v>
      </c>
      <c r="F36" s="101">
        <v>3343</v>
      </c>
      <c r="G36" s="101">
        <v>3743</v>
      </c>
      <c r="H36" s="102">
        <v>7525.2199999999993</v>
      </c>
      <c r="I36" s="101">
        <v>7470.2199999999993</v>
      </c>
      <c r="J36" s="103">
        <v>16698</v>
      </c>
      <c r="K36" s="101">
        <v>39219.203500000003</v>
      </c>
      <c r="L36" s="101">
        <v>31680.709240500004</v>
      </c>
      <c r="M36" s="101">
        <v>33391.467539486999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46</v>
      </c>
      <c r="H37" s="102">
        <v>574</v>
      </c>
      <c r="I37" s="101">
        <v>574</v>
      </c>
      <c r="J37" s="103">
        <v>2378</v>
      </c>
      <c r="K37" s="101">
        <v>4609</v>
      </c>
      <c r="L37" s="101">
        <v>3908</v>
      </c>
      <c r="M37" s="101">
        <v>4078.98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78526.848475644918</v>
      </c>
      <c r="F38" s="101">
        <v>73398</v>
      </c>
      <c r="G38" s="101">
        <v>91300</v>
      </c>
      <c r="H38" s="102">
        <v>112926.85</v>
      </c>
      <c r="I38" s="101">
        <v>106142.05</v>
      </c>
      <c r="J38" s="103">
        <v>77763</v>
      </c>
      <c r="K38" s="101">
        <v>88846.051749999999</v>
      </c>
      <c r="L38" s="101">
        <v>109090.466426</v>
      </c>
      <c r="M38" s="101">
        <v>104831.764671004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25560.503775325822</v>
      </c>
      <c r="F39" s="101">
        <v>54820</v>
      </c>
      <c r="G39" s="101">
        <v>42468</v>
      </c>
      <c r="H39" s="102">
        <v>40613.199999999997</v>
      </c>
      <c r="I39" s="101">
        <v>39908.199999999997</v>
      </c>
      <c r="J39" s="103">
        <v>20036</v>
      </c>
      <c r="K39" s="101">
        <v>18948.199250000001</v>
      </c>
      <c r="L39" s="101">
        <v>31397.693137000002</v>
      </c>
      <c r="M39" s="101">
        <v>33093.506286397998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108383.42115643382</v>
      </c>
      <c r="F40" s="101">
        <v>48911</v>
      </c>
      <c r="G40" s="101">
        <v>107575</v>
      </c>
      <c r="H40" s="102">
        <v>18001</v>
      </c>
      <c r="I40" s="101">
        <v>17061</v>
      </c>
      <c r="J40" s="103">
        <v>41622</v>
      </c>
      <c r="K40" s="101">
        <v>27322.5275</v>
      </c>
      <c r="L40" s="101">
        <v>28252.125347499998</v>
      </c>
      <c r="M40" s="101">
        <v>29777.740116264999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21232</v>
      </c>
      <c r="F41" s="101">
        <v>66530</v>
      </c>
      <c r="G41" s="101">
        <v>32492</v>
      </c>
      <c r="H41" s="102">
        <v>26170.85</v>
      </c>
      <c r="I41" s="101">
        <v>26474.85</v>
      </c>
      <c r="J41" s="103">
        <v>723</v>
      </c>
      <c r="K41" s="101">
        <v>5884.8680000000004</v>
      </c>
      <c r="L41" s="101">
        <v>10194.443903250003</v>
      </c>
      <c r="M41" s="101">
        <v>10745.680288575502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171094.18197301141</v>
      </c>
      <c r="F42" s="101">
        <v>159089</v>
      </c>
      <c r="G42" s="101">
        <v>164706</v>
      </c>
      <c r="H42" s="102">
        <v>139481.84999999998</v>
      </c>
      <c r="I42" s="101">
        <v>134067.75</v>
      </c>
      <c r="J42" s="103">
        <v>165976</v>
      </c>
      <c r="K42" s="101">
        <v>198999.76399999997</v>
      </c>
      <c r="L42" s="101">
        <v>196665.99189474998</v>
      </c>
      <c r="M42" s="101">
        <v>207270.85047106649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26418.374387759024</v>
      </c>
      <c r="F43" s="101">
        <v>36648</v>
      </c>
      <c r="G43" s="101">
        <v>40343</v>
      </c>
      <c r="H43" s="102">
        <v>118596.04</v>
      </c>
      <c r="I43" s="101">
        <v>123351.93999999999</v>
      </c>
      <c r="J43" s="103">
        <v>38552</v>
      </c>
      <c r="K43" s="101">
        <v>166962.64174999998</v>
      </c>
      <c r="L43" s="101">
        <v>180579.94971600501</v>
      </c>
      <c r="M43" s="101">
        <v>191145.21265746924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37929.508538695169</v>
      </c>
      <c r="F44" s="101">
        <v>29869</v>
      </c>
      <c r="G44" s="101">
        <v>43639</v>
      </c>
      <c r="H44" s="102">
        <v>20590</v>
      </c>
      <c r="I44" s="101">
        <v>20590</v>
      </c>
      <c r="J44" s="103">
        <v>24652</v>
      </c>
      <c r="K44" s="101">
        <v>24030</v>
      </c>
      <c r="L44" s="101">
        <v>27311.886999999999</v>
      </c>
      <c r="M44" s="101">
        <v>28786.728898000001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4044.2814809119218</v>
      </c>
      <c r="F45" s="101">
        <v>3133</v>
      </c>
      <c r="G45" s="101">
        <v>2566</v>
      </c>
      <c r="H45" s="102">
        <v>5837.4</v>
      </c>
      <c r="I45" s="101">
        <v>5367.4</v>
      </c>
      <c r="J45" s="103">
        <v>4856</v>
      </c>
      <c r="K45" s="101">
        <v>5080.3724999999995</v>
      </c>
      <c r="L45" s="101">
        <v>5245.061782499999</v>
      </c>
      <c r="M45" s="101">
        <v>5528.3048167549996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37</v>
      </c>
      <c r="G46" s="94">
        <v>13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29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29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1535706</v>
      </c>
      <c r="F51" s="74">
        <f t="shared" ref="F51:M51" si="4">F52+F59+F62+F63+F64+F72+F73</f>
        <v>2749422</v>
      </c>
      <c r="G51" s="74">
        <f t="shared" si="4"/>
        <v>2577139</v>
      </c>
      <c r="H51" s="75">
        <f t="shared" si="4"/>
        <v>2805468.2450000001</v>
      </c>
      <c r="I51" s="74">
        <f t="shared" si="4"/>
        <v>2165131.2450000001</v>
      </c>
      <c r="J51" s="76">
        <f t="shared" si="4"/>
        <v>2265962</v>
      </c>
      <c r="K51" s="74">
        <f t="shared" si="4"/>
        <v>2180535.6500000004</v>
      </c>
      <c r="L51" s="74">
        <f t="shared" si="4"/>
        <v>2257209.5124700004</v>
      </c>
      <c r="M51" s="74">
        <f t="shared" si="4"/>
        <v>2380609.09195338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81">
        <f>SUM(E57:E58)</f>
        <v>0</v>
      </c>
      <c r="F56" s="81">
        <f t="shared" ref="F56:M56" si="7">SUM(F57:F58)</f>
        <v>0</v>
      </c>
      <c r="G56" s="81">
        <f t="shared" si="7"/>
        <v>0</v>
      </c>
      <c r="H56" s="82">
        <f t="shared" si="7"/>
        <v>0</v>
      </c>
      <c r="I56" s="81">
        <f t="shared" si="7"/>
        <v>0</v>
      </c>
      <c r="J56" s="83">
        <f t="shared" si="7"/>
        <v>0</v>
      </c>
      <c r="K56" s="81">
        <f t="shared" si="7"/>
        <v>0</v>
      </c>
      <c r="L56" s="81">
        <f t="shared" si="7"/>
        <v>0</v>
      </c>
      <c r="M56" s="81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8404</v>
      </c>
      <c r="F59" s="81">
        <f t="shared" ref="F59:M59" si="8">SUM(F60:F61)</f>
        <v>8782</v>
      </c>
      <c r="G59" s="81">
        <f t="shared" si="8"/>
        <v>31678</v>
      </c>
      <c r="H59" s="82">
        <f t="shared" si="8"/>
        <v>13186</v>
      </c>
      <c r="I59" s="81">
        <f t="shared" si="8"/>
        <v>12150</v>
      </c>
      <c r="J59" s="83">
        <f t="shared" si="8"/>
        <v>12286</v>
      </c>
      <c r="K59" s="81">
        <f t="shared" si="8"/>
        <v>13415.85</v>
      </c>
      <c r="L59" s="81">
        <f t="shared" si="8"/>
        <v>14172.226649999999</v>
      </c>
      <c r="M59" s="81">
        <f t="shared" si="8"/>
        <v>14937.5268891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8404</v>
      </c>
      <c r="F61" s="94">
        <v>8782</v>
      </c>
      <c r="G61" s="94">
        <v>31678</v>
      </c>
      <c r="H61" s="95">
        <v>13186</v>
      </c>
      <c r="I61" s="94">
        <v>12150</v>
      </c>
      <c r="J61" s="96">
        <v>12286</v>
      </c>
      <c r="K61" s="94">
        <v>13415.85</v>
      </c>
      <c r="L61" s="94">
        <v>14172.226649999999</v>
      </c>
      <c r="M61" s="94">
        <v>14937.5268891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105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1443972</v>
      </c>
      <c r="F72" s="101">
        <v>2593364</v>
      </c>
      <c r="G72" s="101">
        <v>2361613</v>
      </c>
      <c r="H72" s="102">
        <v>2677761.2450000001</v>
      </c>
      <c r="I72" s="101">
        <v>2038460.2450000001</v>
      </c>
      <c r="J72" s="103">
        <v>2091149</v>
      </c>
      <c r="K72" s="101">
        <v>2027892.1</v>
      </c>
      <c r="L72" s="101">
        <v>2115097.2433200004</v>
      </c>
      <c r="M72" s="101">
        <v>2229312.7602692796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83330</v>
      </c>
      <c r="F73" s="101">
        <f t="shared" ref="F73:M73" si="12">SUM(F74:F75)</f>
        <v>147276</v>
      </c>
      <c r="G73" s="101">
        <f t="shared" si="12"/>
        <v>183848</v>
      </c>
      <c r="H73" s="102">
        <f t="shared" si="12"/>
        <v>114521</v>
      </c>
      <c r="I73" s="101">
        <f t="shared" si="12"/>
        <v>114521</v>
      </c>
      <c r="J73" s="103">
        <f t="shared" si="12"/>
        <v>162527</v>
      </c>
      <c r="K73" s="101">
        <f t="shared" si="12"/>
        <v>139227.70000000001</v>
      </c>
      <c r="L73" s="101">
        <f t="shared" si="12"/>
        <v>127940.0425</v>
      </c>
      <c r="M73" s="101">
        <f t="shared" si="12"/>
        <v>136358.804795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83330</v>
      </c>
      <c r="F75" s="94">
        <v>147276</v>
      </c>
      <c r="G75" s="94">
        <v>183848</v>
      </c>
      <c r="H75" s="95">
        <v>114521</v>
      </c>
      <c r="I75" s="94">
        <v>114521</v>
      </c>
      <c r="J75" s="96">
        <v>162527</v>
      </c>
      <c r="K75" s="94">
        <v>139227.70000000001</v>
      </c>
      <c r="L75" s="94">
        <v>127940.0425</v>
      </c>
      <c r="M75" s="94">
        <v>136358.804795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407183</v>
      </c>
      <c r="F77" s="74">
        <f t="shared" ref="F77:M77" si="13">F78+F81+F84+F85+F86+F87+F88</f>
        <v>991929</v>
      </c>
      <c r="G77" s="74">
        <f t="shared" si="13"/>
        <v>1041070.0217900015</v>
      </c>
      <c r="H77" s="75">
        <f t="shared" si="13"/>
        <v>1176780.5120000001</v>
      </c>
      <c r="I77" s="74">
        <f t="shared" si="13"/>
        <v>1464818.5120000001</v>
      </c>
      <c r="J77" s="76">
        <f t="shared" si="13"/>
        <v>1341571</v>
      </c>
      <c r="K77" s="74">
        <f t="shared" si="13"/>
        <v>1141142.6501</v>
      </c>
      <c r="L77" s="74">
        <f t="shared" si="13"/>
        <v>1253422.2358599</v>
      </c>
      <c r="M77" s="74">
        <f t="shared" si="13"/>
        <v>114996.62191633461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370040</v>
      </c>
      <c r="F78" s="81">
        <f t="shared" ref="F78:M78" si="14">SUM(F79:F80)</f>
        <v>935983</v>
      </c>
      <c r="G78" s="81">
        <f t="shared" si="14"/>
        <v>986627.37677000149</v>
      </c>
      <c r="H78" s="82">
        <f t="shared" si="14"/>
        <v>1152907</v>
      </c>
      <c r="I78" s="81">
        <f t="shared" si="14"/>
        <v>1432681</v>
      </c>
      <c r="J78" s="83">
        <f t="shared" si="14"/>
        <v>1291675</v>
      </c>
      <c r="K78" s="81">
        <f t="shared" si="14"/>
        <v>1065289.5</v>
      </c>
      <c r="L78" s="81">
        <f t="shared" si="14"/>
        <v>1173481</v>
      </c>
      <c r="M78" s="81">
        <f t="shared" si="14"/>
        <v>30681.418000000005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370040</v>
      </c>
      <c r="F80" s="94">
        <v>935983</v>
      </c>
      <c r="G80" s="94">
        <v>986627.37677000149</v>
      </c>
      <c r="H80" s="95">
        <v>1152907</v>
      </c>
      <c r="I80" s="94">
        <v>1432681</v>
      </c>
      <c r="J80" s="96">
        <v>1291675</v>
      </c>
      <c r="K80" s="94">
        <v>1065289.5</v>
      </c>
      <c r="L80" s="94">
        <v>1173481</v>
      </c>
      <c r="M80" s="94">
        <v>30681.418000000005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25597</v>
      </c>
      <c r="F81" s="101">
        <f t="shared" ref="F81:M81" si="15">SUM(F82:F83)</f>
        <v>41916</v>
      </c>
      <c r="G81" s="101">
        <f t="shared" si="15"/>
        <v>50456.645020000004</v>
      </c>
      <c r="H81" s="102">
        <f t="shared" si="15"/>
        <v>17731.512000000002</v>
      </c>
      <c r="I81" s="101">
        <f t="shared" si="15"/>
        <v>26245.511999999999</v>
      </c>
      <c r="J81" s="103">
        <f t="shared" si="15"/>
        <v>43959</v>
      </c>
      <c r="K81" s="101">
        <f t="shared" si="15"/>
        <v>74970.150099999999</v>
      </c>
      <c r="L81" s="101">
        <f t="shared" si="15"/>
        <v>73176.12995989999</v>
      </c>
      <c r="M81" s="101">
        <f t="shared" si="15"/>
        <v>77184.782297734608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25597</v>
      </c>
      <c r="F83" s="94">
        <v>41916</v>
      </c>
      <c r="G83" s="94">
        <v>50456.645020000004</v>
      </c>
      <c r="H83" s="95">
        <v>17731.512000000002</v>
      </c>
      <c r="I83" s="94">
        <v>26245.511999999999</v>
      </c>
      <c r="J83" s="96">
        <v>43959</v>
      </c>
      <c r="K83" s="94">
        <v>74970.150099999999</v>
      </c>
      <c r="L83" s="94">
        <v>73176.12995989999</v>
      </c>
      <c r="M83" s="94">
        <v>77184.782297734608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11546</v>
      </c>
      <c r="F88" s="101">
        <v>14030</v>
      </c>
      <c r="G88" s="101">
        <v>3986</v>
      </c>
      <c r="H88" s="102">
        <v>6142</v>
      </c>
      <c r="I88" s="101">
        <v>5892</v>
      </c>
      <c r="J88" s="103">
        <v>5937</v>
      </c>
      <c r="K88" s="101">
        <v>883</v>
      </c>
      <c r="L88" s="101">
        <v>6765.1059000000005</v>
      </c>
      <c r="M88" s="101">
        <v>7130.4216186000012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7466</v>
      </c>
      <c r="F90" s="74">
        <v>0</v>
      </c>
      <c r="G90" s="74">
        <v>125671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22576929</v>
      </c>
      <c r="F92" s="28">
        <f t="shared" ref="F92:M92" si="16">F4+F51+F77+F90</f>
        <v>25174117</v>
      </c>
      <c r="G92" s="28">
        <f t="shared" si="16"/>
        <v>26220593.488260001</v>
      </c>
      <c r="H92" s="29">
        <f t="shared" si="16"/>
        <v>26972077.985799998</v>
      </c>
      <c r="I92" s="28">
        <f t="shared" si="16"/>
        <v>27538881.985799998</v>
      </c>
      <c r="J92" s="30">
        <f t="shared" si="16"/>
        <v>27538884</v>
      </c>
      <c r="K92" s="28">
        <f t="shared" si="16"/>
        <v>27934963.946418002</v>
      </c>
      <c r="L92" s="28">
        <f t="shared" si="16"/>
        <v>29755897.167677745</v>
      </c>
      <c r="M92" s="28">
        <f t="shared" si="16"/>
        <v>29674668.106573697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 t="s">
        <v>44</v>
      </c>
      <c r="D101" s="123" t="s">
        <v>44</v>
      </c>
      <c r="N101" s="123" t="s">
        <v>44</v>
      </c>
      <c r="O101" s="123" t="s">
        <v>44</v>
      </c>
    </row>
    <row r="102" spans="3:15" s="15" customFormat="1" x14ac:dyDescent="0.2">
      <c r="C102" s="123" t="s">
        <v>44</v>
      </c>
      <c r="D102" s="123" t="s">
        <v>44</v>
      </c>
      <c r="N102" s="123" t="s">
        <v>44</v>
      </c>
      <c r="O102" s="123" t="s">
        <v>44</v>
      </c>
    </row>
    <row r="103" spans="3:15" s="15" customFormat="1" x14ac:dyDescent="0.2">
      <c r="C103" s="123" t="s">
        <v>44</v>
      </c>
      <c r="D103" s="123" t="s">
        <v>44</v>
      </c>
      <c r="N103" s="123" t="s">
        <v>44</v>
      </c>
      <c r="O103" s="123" t="s">
        <v>44</v>
      </c>
    </row>
    <row r="104" spans="3:15" s="15" customFormat="1" x14ac:dyDescent="0.2">
      <c r="C104" s="123" t="s">
        <v>44</v>
      </c>
      <c r="D104" s="123" t="s">
        <v>44</v>
      </c>
      <c r="N104" s="123" t="s">
        <v>44</v>
      </c>
      <c r="O104" s="123" t="s">
        <v>44</v>
      </c>
    </row>
    <row r="105" spans="3:15" s="15" customFormat="1" x14ac:dyDescent="0.2">
      <c r="C105" s="123" t="s">
        <v>44</v>
      </c>
      <c r="D105" s="123" t="s">
        <v>44</v>
      </c>
      <c r="N105" s="123" t="s">
        <v>44</v>
      </c>
      <c r="O105" s="123" t="s">
        <v>44</v>
      </c>
    </row>
    <row r="106" spans="3:15" s="15" customFormat="1" x14ac:dyDescent="0.2">
      <c r="C106" s="123" t="s">
        <v>44</v>
      </c>
      <c r="D106" s="123" t="s">
        <v>44</v>
      </c>
      <c r="N106" s="123" t="s">
        <v>44</v>
      </c>
      <c r="O106" s="123" t="s">
        <v>44</v>
      </c>
    </row>
    <row r="107" spans="3:15" s="15" customFormat="1" x14ac:dyDescent="0.2">
      <c r="C107" s="123" t="s">
        <v>44</v>
      </c>
      <c r="D107" s="123" t="s">
        <v>44</v>
      </c>
      <c r="N107" s="123" t="s">
        <v>44</v>
      </c>
      <c r="O107" s="123" t="s">
        <v>44</v>
      </c>
    </row>
    <row r="108" spans="3:15" s="15" customFormat="1" x14ac:dyDescent="0.2">
      <c r="C108" s="123" t="s">
        <v>44</v>
      </c>
      <c r="D108" s="123" t="s">
        <v>44</v>
      </c>
      <c r="N108" s="123" t="s">
        <v>44</v>
      </c>
      <c r="O108" s="123" t="s">
        <v>44</v>
      </c>
    </row>
    <row r="109" spans="3:15" s="15" customFormat="1" x14ac:dyDescent="0.2">
      <c r="C109" s="123" t="s">
        <v>44</v>
      </c>
      <c r="D109" s="123" t="s">
        <v>44</v>
      </c>
      <c r="N109" s="123" t="s">
        <v>44</v>
      </c>
      <c r="O109" s="123" t="s">
        <v>44</v>
      </c>
    </row>
    <row r="110" spans="3:15" s="15" customFormat="1" x14ac:dyDescent="0.2">
      <c r="C110" s="123" t="s">
        <v>44</v>
      </c>
      <c r="D110" s="123" t="s">
        <v>44</v>
      </c>
      <c r="N110" s="123" t="s">
        <v>44</v>
      </c>
      <c r="O110" s="123" t="s">
        <v>44</v>
      </c>
    </row>
    <row r="111" spans="3:15" s="15" customFormat="1" x14ac:dyDescent="0.2">
      <c r="C111" s="123" t="s">
        <v>44</v>
      </c>
      <c r="D111" s="123" t="s">
        <v>44</v>
      </c>
      <c r="N111" s="123" t="s">
        <v>44</v>
      </c>
      <c r="O111" s="123" t="s">
        <v>44</v>
      </c>
    </row>
    <row r="112" spans="3:15" s="15" customFormat="1" x14ac:dyDescent="0.2">
      <c r="C112" s="123" t="s">
        <v>44</v>
      </c>
      <c r="D112" s="123" t="s">
        <v>44</v>
      </c>
      <c r="N112" s="123" t="s">
        <v>44</v>
      </c>
      <c r="O112" s="123" t="s">
        <v>44</v>
      </c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4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200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1654307</v>
      </c>
      <c r="F4" s="74">
        <f t="shared" ref="F4:M4" si="0">F5+F8+F47</f>
        <v>1797338</v>
      </c>
      <c r="G4" s="74">
        <f t="shared" si="0"/>
        <v>1927844</v>
      </c>
      <c r="H4" s="75">
        <f t="shared" si="0"/>
        <v>1963671.8304000003</v>
      </c>
      <c r="I4" s="74">
        <f t="shared" si="0"/>
        <v>1994945.8304000003</v>
      </c>
      <c r="J4" s="76">
        <f t="shared" si="0"/>
        <v>1995644</v>
      </c>
      <c r="K4" s="74">
        <f t="shared" si="0"/>
        <v>2151212.5602719998</v>
      </c>
      <c r="L4" s="74">
        <f t="shared" si="0"/>
        <v>2245104.0774768279</v>
      </c>
      <c r="M4" s="74">
        <f t="shared" si="0"/>
        <v>2365068.9584419266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1398658</v>
      </c>
      <c r="F5" s="81">
        <f t="shared" ref="F5:M5" si="1">SUM(F6:F7)</f>
        <v>1515241</v>
      </c>
      <c r="G5" s="81">
        <f t="shared" si="1"/>
        <v>1599399</v>
      </c>
      <c r="H5" s="82">
        <f t="shared" si="1"/>
        <v>1697815.2704000003</v>
      </c>
      <c r="I5" s="81">
        <f t="shared" si="1"/>
        <v>1717269.2704000003</v>
      </c>
      <c r="J5" s="83">
        <f t="shared" si="1"/>
        <v>1752806</v>
      </c>
      <c r="K5" s="81">
        <f t="shared" si="1"/>
        <v>1813034.560272</v>
      </c>
      <c r="L5" s="81">
        <f t="shared" si="1"/>
        <v>1912621.9257510779</v>
      </c>
      <c r="M5" s="81">
        <f t="shared" si="1"/>
        <v>2016102.1857416362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1279912</v>
      </c>
      <c r="F6" s="88">
        <v>1515241</v>
      </c>
      <c r="G6" s="88">
        <v>1599399</v>
      </c>
      <c r="H6" s="89">
        <v>1505586.8560000001</v>
      </c>
      <c r="I6" s="88">
        <v>1525040.8560000001</v>
      </c>
      <c r="J6" s="90">
        <v>1752806</v>
      </c>
      <c r="K6" s="88">
        <v>1610237.5480800001</v>
      </c>
      <c r="L6" s="88">
        <v>1699887.34070667</v>
      </c>
      <c r="M6" s="88">
        <v>1791879.9331048301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118746</v>
      </c>
      <c r="F7" s="94">
        <v>0</v>
      </c>
      <c r="G7" s="94">
        <v>0</v>
      </c>
      <c r="H7" s="95">
        <v>192228.41440000001</v>
      </c>
      <c r="I7" s="94">
        <v>192228.41440000001</v>
      </c>
      <c r="J7" s="96">
        <v>0</v>
      </c>
      <c r="K7" s="94">
        <v>202797.01219199999</v>
      </c>
      <c r="L7" s="94">
        <v>212734.58504440798</v>
      </c>
      <c r="M7" s="94">
        <v>224222.25263680605</v>
      </c>
      <c r="N7" s="97" t="s">
        <v>44</v>
      </c>
      <c r="O7" s="92" t="s">
        <v>44</v>
      </c>
      <c r="AA7" s="27"/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255649</v>
      </c>
      <c r="F8" s="81">
        <f t="shared" ref="F8:M8" si="2">SUM(F9:F46)</f>
        <v>282097</v>
      </c>
      <c r="G8" s="81">
        <f t="shared" si="2"/>
        <v>328445</v>
      </c>
      <c r="H8" s="82">
        <f t="shared" si="2"/>
        <v>265856.56</v>
      </c>
      <c r="I8" s="81">
        <f t="shared" si="2"/>
        <v>277676.56</v>
      </c>
      <c r="J8" s="83">
        <f t="shared" si="2"/>
        <v>242825</v>
      </c>
      <c r="K8" s="81">
        <f t="shared" si="2"/>
        <v>338178</v>
      </c>
      <c r="L8" s="81">
        <f t="shared" si="2"/>
        <v>332482.15172574995</v>
      </c>
      <c r="M8" s="81">
        <f t="shared" si="2"/>
        <v>348966.77270029049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-56</v>
      </c>
      <c r="F9" s="88">
        <v>1996</v>
      </c>
      <c r="G9" s="88">
        <v>734</v>
      </c>
      <c r="H9" s="89">
        <v>16</v>
      </c>
      <c r="I9" s="88">
        <v>16</v>
      </c>
      <c r="J9" s="90">
        <v>626</v>
      </c>
      <c r="K9" s="88">
        <v>573</v>
      </c>
      <c r="L9" s="88">
        <v>599.50436000000002</v>
      </c>
      <c r="M9" s="88">
        <v>631.87759543999994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2063</v>
      </c>
      <c r="F10" s="101">
        <v>2338</v>
      </c>
      <c r="G10" s="101">
        <v>2639</v>
      </c>
      <c r="H10" s="102">
        <v>1180</v>
      </c>
      <c r="I10" s="101">
        <v>1180</v>
      </c>
      <c r="J10" s="103">
        <v>1176</v>
      </c>
      <c r="K10" s="101">
        <v>587</v>
      </c>
      <c r="L10" s="101">
        <v>2278.8284000000003</v>
      </c>
      <c r="M10" s="101">
        <v>2401.8851336000002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1272</v>
      </c>
      <c r="F11" s="101">
        <v>648</v>
      </c>
      <c r="G11" s="101">
        <v>630</v>
      </c>
      <c r="H11" s="102">
        <v>995.65</v>
      </c>
      <c r="I11" s="101">
        <v>866.65</v>
      </c>
      <c r="J11" s="103">
        <v>1467</v>
      </c>
      <c r="K11" s="101">
        <v>1339</v>
      </c>
      <c r="L11" s="101">
        <v>1570.1976924999997</v>
      </c>
      <c r="M11" s="101">
        <v>144.98836789499956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16274</v>
      </c>
      <c r="F12" s="101">
        <v>27318</v>
      </c>
      <c r="G12" s="101">
        <v>23433</v>
      </c>
      <c r="H12" s="102">
        <v>27500.3</v>
      </c>
      <c r="I12" s="101">
        <v>27500.3</v>
      </c>
      <c r="J12" s="103">
        <v>25846</v>
      </c>
      <c r="K12" s="101">
        <v>37793</v>
      </c>
      <c r="L12" s="101">
        <v>39833.481585000001</v>
      </c>
      <c r="M12" s="101">
        <v>42024.489590590005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0</v>
      </c>
      <c r="F13" s="101">
        <v>0</v>
      </c>
      <c r="G13" s="101">
        <v>0</v>
      </c>
      <c r="H13" s="102">
        <v>3999.5</v>
      </c>
      <c r="I13" s="101">
        <v>3999.5</v>
      </c>
      <c r="J13" s="103">
        <v>2538</v>
      </c>
      <c r="K13" s="101">
        <v>3244</v>
      </c>
      <c r="L13" s="101">
        <v>6415.2206249999999</v>
      </c>
      <c r="M13" s="101">
        <v>6761.6425387500003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2272</v>
      </c>
      <c r="F14" s="101">
        <v>2943</v>
      </c>
      <c r="G14" s="101">
        <v>2158</v>
      </c>
      <c r="H14" s="102">
        <v>1690.2999999999997</v>
      </c>
      <c r="I14" s="101">
        <v>1800.2999999999997</v>
      </c>
      <c r="J14" s="103">
        <v>2082</v>
      </c>
      <c r="K14" s="101">
        <v>2579</v>
      </c>
      <c r="L14" s="101">
        <v>2784.6174509999996</v>
      </c>
      <c r="M14" s="101">
        <v>2934.9867933539995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34701</v>
      </c>
      <c r="F15" s="101">
        <v>39211</v>
      </c>
      <c r="G15" s="101">
        <v>24817</v>
      </c>
      <c r="H15" s="102">
        <v>18258.599999999999</v>
      </c>
      <c r="I15" s="101">
        <v>18168.599999999999</v>
      </c>
      <c r="J15" s="103">
        <v>14030</v>
      </c>
      <c r="K15" s="101">
        <v>15526</v>
      </c>
      <c r="L15" s="101">
        <v>20183.496517499996</v>
      </c>
      <c r="M15" s="101">
        <v>21273.405329444999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21286</v>
      </c>
      <c r="F16" s="101">
        <v>16620</v>
      </c>
      <c r="G16" s="101">
        <v>35744</v>
      </c>
      <c r="H16" s="102">
        <v>7552</v>
      </c>
      <c r="I16" s="101">
        <v>7552</v>
      </c>
      <c r="J16" s="103">
        <v>6416</v>
      </c>
      <c r="K16" s="101">
        <v>15051</v>
      </c>
      <c r="L16" s="101">
        <v>20026.316749999998</v>
      </c>
      <c r="M16" s="101">
        <v>21107.737854499999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3294</v>
      </c>
      <c r="F17" s="101">
        <v>6999</v>
      </c>
      <c r="G17" s="101">
        <v>38782</v>
      </c>
      <c r="H17" s="102">
        <v>71261</v>
      </c>
      <c r="I17" s="101">
        <v>77249</v>
      </c>
      <c r="J17" s="103">
        <v>13295</v>
      </c>
      <c r="K17" s="101">
        <v>65235</v>
      </c>
      <c r="L17" s="101">
        <v>68639.025299999994</v>
      </c>
      <c r="M17" s="101">
        <v>72345.532666200001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0</v>
      </c>
      <c r="H18" s="102">
        <v>0</v>
      </c>
      <c r="I18" s="101">
        <v>0</v>
      </c>
      <c r="J18" s="103">
        <v>0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6280</v>
      </c>
      <c r="F21" s="101">
        <v>9553</v>
      </c>
      <c r="G21" s="101">
        <v>36297</v>
      </c>
      <c r="H21" s="102">
        <v>11915.1</v>
      </c>
      <c r="I21" s="101">
        <v>15016.1</v>
      </c>
      <c r="J21" s="103">
        <v>18130</v>
      </c>
      <c r="K21" s="101">
        <v>32654</v>
      </c>
      <c r="L21" s="101">
        <v>26373.910919999998</v>
      </c>
      <c r="M21" s="101">
        <v>27798.10210968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1380</v>
      </c>
      <c r="F22" s="101">
        <v>813</v>
      </c>
      <c r="G22" s="101">
        <v>552</v>
      </c>
      <c r="H22" s="102">
        <v>0</v>
      </c>
      <c r="I22" s="101">
        <v>0</v>
      </c>
      <c r="J22" s="103">
        <v>759</v>
      </c>
      <c r="K22" s="101">
        <v>710</v>
      </c>
      <c r="L22" s="101">
        <v>0</v>
      </c>
      <c r="M22" s="101">
        <v>0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22998</v>
      </c>
      <c r="F23" s="101">
        <v>25111</v>
      </c>
      <c r="G23" s="101">
        <v>30490</v>
      </c>
      <c r="H23" s="102">
        <v>499.95000000000005</v>
      </c>
      <c r="I23" s="101">
        <v>299.95000000000005</v>
      </c>
      <c r="J23" s="103">
        <v>43465</v>
      </c>
      <c r="K23" s="101">
        <v>21508</v>
      </c>
      <c r="L23" s="101">
        <v>28839.235527500001</v>
      </c>
      <c r="M23" s="101">
        <v>28372.314245985002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122</v>
      </c>
      <c r="F24" s="101">
        <v>67</v>
      </c>
      <c r="G24" s="101">
        <v>69</v>
      </c>
      <c r="H24" s="102">
        <v>49.55</v>
      </c>
      <c r="I24" s="101">
        <v>46.55</v>
      </c>
      <c r="J24" s="103">
        <v>61</v>
      </c>
      <c r="K24" s="101">
        <v>49</v>
      </c>
      <c r="L24" s="101">
        <v>52.243547499999991</v>
      </c>
      <c r="M24" s="101">
        <v>55.064699064999992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0</v>
      </c>
      <c r="L25" s="101">
        <v>6839</v>
      </c>
      <c r="M25" s="101">
        <v>7208.3060000000005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38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0</v>
      </c>
      <c r="F29" s="101">
        <v>26</v>
      </c>
      <c r="G29" s="101">
        <v>48</v>
      </c>
      <c r="H29" s="102">
        <v>0</v>
      </c>
      <c r="I29" s="101">
        <v>50</v>
      </c>
      <c r="J29" s="103">
        <v>98</v>
      </c>
      <c r="K29" s="101">
        <v>129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152</v>
      </c>
      <c r="G30" s="101">
        <v>0</v>
      </c>
      <c r="H30" s="102">
        <v>0</v>
      </c>
      <c r="I30" s="101">
        <v>0</v>
      </c>
      <c r="J30" s="103">
        <v>0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0</v>
      </c>
      <c r="F31" s="101">
        <v>0</v>
      </c>
      <c r="G31" s="101">
        <v>0</v>
      </c>
      <c r="H31" s="102">
        <v>0</v>
      </c>
      <c r="I31" s="101">
        <v>0</v>
      </c>
      <c r="J31" s="103">
        <v>39</v>
      </c>
      <c r="K31" s="101">
        <v>0</v>
      </c>
      <c r="L31" s="101">
        <v>0</v>
      </c>
      <c r="M31" s="101">
        <v>0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5</v>
      </c>
      <c r="F32" s="101">
        <v>32</v>
      </c>
      <c r="G32" s="101">
        <v>22</v>
      </c>
      <c r="H32" s="102">
        <v>0</v>
      </c>
      <c r="I32" s="101">
        <v>0</v>
      </c>
      <c r="J32" s="103">
        <v>2</v>
      </c>
      <c r="K32" s="101">
        <v>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0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4063</v>
      </c>
      <c r="F36" s="101">
        <v>926</v>
      </c>
      <c r="G36" s="101">
        <v>1021</v>
      </c>
      <c r="H36" s="102">
        <v>790.76999999999987</v>
      </c>
      <c r="I36" s="101">
        <v>735.76999999999987</v>
      </c>
      <c r="J36" s="103">
        <v>93</v>
      </c>
      <c r="K36" s="101">
        <v>98</v>
      </c>
      <c r="L36" s="101">
        <v>742.98046649999992</v>
      </c>
      <c r="M36" s="101">
        <v>783.10141169099995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0</v>
      </c>
      <c r="H37" s="102">
        <v>0</v>
      </c>
      <c r="I37" s="101">
        <v>0</v>
      </c>
      <c r="J37" s="103">
        <v>1042</v>
      </c>
      <c r="K37" s="101">
        <v>940</v>
      </c>
      <c r="L37" s="101">
        <v>42</v>
      </c>
      <c r="M37" s="101">
        <v>44.268000000000001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10584</v>
      </c>
      <c r="F38" s="101">
        <v>8912</v>
      </c>
      <c r="G38" s="101">
        <v>8897</v>
      </c>
      <c r="H38" s="102">
        <v>3626.25</v>
      </c>
      <c r="I38" s="101">
        <v>3926.25</v>
      </c>
      <c r="J38" s="103">
        <v>6615</v>
      </c>
      <c r="K38" s="101">
        <v>7780</v>
      </c>
      <c r="L38" s="101">
        <v>10702.235775249999</v>
      </c>
      <c r="M38" s="101">
        <v>13304.156507113501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15168</v>
      </c>
      <c r="F39" s="101">
        <v>45606</v>
      </c>
      <c r="G39" s="101">
        <v>14402</v>
      </c>
      <c r="H39" s="102">
        <v>31048</v>
      </c>
      <c r="I39" s="101">
        <v>31248</v>
      </c>
      <c r="J39" s="103">
        <v>9422</v>
      </c>
      <c r="K39" s="101">
        <v>9030</v>
      </c>
      <c r="L39" s="101">
        <v>11703.782123750005</v>
      </c>
      <c r="M39" s="101">
        <v>12335.786358432504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9036</v>
      </c>
      <c r="F40" s="101">
        <v>12762</v>
      </c>
      <c r="G40" s="101">
        <v>11355</v>
      </c>
      <c r="H40" s="102">
        <v>0</v>
      </c>
      <c r="I40" s="101">
        <v>60</v>
      </c>
      <c r="J40" s="103">
        <v>7625</v>
      </c>
      <c r="K40" s="101">
        <v>5000</v>
      </c>
      <c r="L40" s="101">
        <v>5500</v>
      </c>
      <c r="M40" s="101">
        <v>5797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296</v>
      </c>
      <c r="F41" s="101">
        <v>129</v>
      </c>
      <c r="G41" s="101">
        <v>0</v>
      </c>
      <c r="H41" s="102">
        <v>161.5</v>
      </c>
      <c r="I41" s="101">
        <v>-118.5</v>
      </c>
      <c r="J41" s="103">
        <v>0</v>
      </c>
      <c r="K41" s="101">
        <v>0</v>
      </c>
      <c r="L41" s="101">
        <v>-0.30432499999999862</v>
      </c>
      <c r="M41" s="101">
        <v>0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88402</v>
      </c>
      <c r="F42" s="101">
        <v>66580</v>
      </c>
      <c r="G42" s="101">
        <v>69517</v>
      </c>
      <c r="H42" s="102">
        <v>71139.149999999994</v>
      </c>
      <c r="I42" s="101">
        <v>70997.149999999994</v>
      </c>
      <c r="J42" s="103">
        <v>72143</v>
      </c>
      <c r="K42" s="101">
        <v>100050</v>
      </c>
      <c r="L42" s="101">
        <v>57128.453086249996</v>
      </c>
      <c r="M42" s="101">
        <v>60213.389552907502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8533</v>
      </c>
      <c r="F43" s="101">
        <v>2701</v>
      </c>
      <c r="G43" s="101">
        <v>4050</v>
      </c>
      <c r="H43" s="102">
        <v>13451.49</v>
      </c>
      <c r="I43" s="101">
        <v>16451.490000000002</v>
      </c>
      <c r="J43" s="103">
        <v>3852</v>
      </c>
      <c r="K43" s="101">
        <v>6581</v>
      </c>
      <c r="L43" s="101">
        <v>7670.7944205000003</v>
      </c>
      <c r="M43" s="101">
        <v>8085.5213420070004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6837</v>
      </c>
      <c r="F44" s="101">
        <v>10081</v>
      </c>
      <c r="G44" s="101">
        <v>22262</v>
      </c>
      <c r="H44" s="102">
        <v>250</v>
      </c>
      <c r="I44" s="101">
        <v>250</v>
      </c>
      <c r="J44" s="103">
        <v>11164</v>
      </c>
      <c r="K44" s="101">
        <v>11111</v>
      </c>
      <c r="L44" s="101">
        <v>14200.436</v>
      </c>
      <c r="M44" s="101">
        <v>14967.259544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839</v>
      </c>
      <c r="F45" s="101">
        <v>573</v>
      </c>
      <c r="G45" s="101">
        <v>526</v>
      </c>
      <c r="H45" s="102">
        <v>471.45000000000005</v>
      </c>
      <c r="I45" s="101">
        <v>381.45000000000005</v>
      </c>
      <c r="J45" s="103">
        <v>801</v>
      </c>
      <c r="K45" s="101">
        <v>611</v>
      </c>
      <c r="L45" s="101">
        <v>356.69550249999998</v>
      </c>
      <c r="M45" s="101">
        <v>375.95705963499995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0</v>
      </c>
      <c r="G46" s="94">
        <v>0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13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13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4905</v>
      </c>
      <c r="F51" s="74">
        <f t="shared" ref="F51:M51" si="4">F52+F59+F62+F63+F64+F72+F73</f>
        <v>11858</v>
      </c>
      <c r="G51" s="74">
        <f t="shared" si="4"/>
        <v>29821</v>
      </c>
      <c r="H51" s="75">
        <f t="shared" si="4"/>
        <v>7996</v>
      </c>
      <c r="I51" s="74">
        <f t="shared" si="4"/>
        <v>8186</v>
      </c>
      <c r="J51" s="76">
        <f t="shared" si="4"/>
        <v>16156</v>
      </c>
      <c r="K51" s="74">
        <f t="shared" si="4"/>
        <v>11035</v>
      </c>
      <c r="L51" s="74">
        <f t="shared" si="4"/>
        <v>9007.1941999999999</v>
      </c>
      <c r="M51" s="74">
        <f t="shared" si="4"/>
        <v>11003.5826868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94">
        <f>SUM(E57:E58)</f>
        <v>0</v>
      </c>
      <c r="F56" s="94">
        <f t="shared" ref="F56:M56" si="7">SUM(F57:F58)</f>
        <v>0</v>
      </c>
      <c r="G56" s="94">
        <f t="shared" si="7"/>
        <v>0</v>
      </c>
      <c r="H56" s="95">
        <f t="shared" si="7"/>
        <v>0</v>
      </c>
      <c r="I56" s="94">
        <f t="shared" si="7"/>
        <v>0</v>
      </c>
      <c r="J56" s="96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0</v>
      </c>
      <c r="F59" s="81">
        <f t="shared" ref="F59:M59" si="8">SUM(F60:F61)</f>
        <v>0</v>
      </c>
      <c r="G59" s="81">
        <f t="shared" si="8"/>
        <v>19317</v>
      </c>
      <c r="H59" s="82">
        <f t="shared" si="8"/>
        <v>0</v>
      </c>
      <c r="I59" s="81">
        <f t="shared" si="8"/>
        <v>0</v>
      </c>
      <c r="J59" s="83">
        <f t="shared" si="8"/>
        <v>0</v>
      </c>
      <c r="K59" s="81">
        <f t="shared" si="8"/>
        <v>0</v>
      </c>
      <c r="L59" s="81">
        <f t="shared" si="8"/>
        <v>0</v>
      </c>
      <c r="M59" s="81">
        <f t="shared" si="8"/>
        <v>0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0</v>
      </c>
      <c r="F61" s="94">
        <v>0</v>
      </c>
      <c r="G61" s="94">
        <v>19317</v>
      </c>
      <c r="H61" s="95">
        <v>0</v>
      </c>
      <c r="I61" s="94">
        <v>0</v>
      </c>
      <c r="J61" s="96">
        <v>0</v>
      </c>
      <c r="K61" s="94">
        <v>0</v>
      </c>
      <c r="L61" s="94">
        <v>0</v>
      </c>
      <c r="M61" s="94">
        <v>0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98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117</v>
      </c>
      <c r="F72" s="101">
        <v>152</v>
      </c>
      <c r="G72" s="101">
        <v>110</v>
      </c>
      <c r="H72" s="102">
        <v>0</v>
      </c>
      <c r="I72" s="101">
        <v>190</v>
      </c>
      <c r="J72" s="103">
        <v>117</v>
      </c>
      <c r="K72" s="101">
        <v>200</v>
      </c>
      <c r="L72" s="101">
        <v>200</v>
      </c>
      <c r="M72" s="101">
        <v>210.8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4788</v>
      </c>
      <c r="F73" s="101">
        <f t="shared" ref="F73:M73" si="12">SUM(F74:F75)</f>
        <v>11706</v>
      </c>
      <c r="G73" s="101">
        <f t="shared" si="12"/>
        <v>10394</v>
      </c>
      <c r="H73" s="102">
        <f t="shared" si="12"/>
        <v>7996</v>
      </c>
      <c r="I73" s="101">
        <f t="shared" si="12"/>
        <v>7996</v>
      </c>
      <c r="J73" s="103">
        <f t="shared" si="12"/>
        <v>16039</v>
      </c>
      <c r="K73" s="101">
        <f t="shared" si="12"/>
        <v>10835</v>
      </c>
      <c r="L73" s="101">
        <f t="shared" si="12"/>
        <v>8807.1941999999999</v>
      </c>
      <c r="M73" s="101">
        <f t="shared" si="12"/>
        <v>10792.782686800001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4788</v>
      </c>
      <c r="F75" s="94">
        <v>11706</v>
      </c>
      <c r="G75" s="94">
        <v>10394</v>
      </c>
      <c r="H75" s="95">
        <v>7996</v>
      </c>
      <c r="I75" s="94">
        <v>7996</v>
      </c>
      <c r="J75" s="96">
        <v>16039</v>
      </c>
      <c r="K75" s="94">
        <v>10835</v>
      </c>
      <c r="L75" s="94">
        <v>8807.1941999999999</v>
      </c>
      <c r="M75" s="94">
        <v>10792.782686800001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3824</v>
      </c>
      <c r="F77" s="74">
        <f t="shared" ref="F77:M77" si="13">F78+F81+F84+F85+F86+F87+F88</f>
        <v>2446</v>
      </c>
      <c r="G77" s="74">
        <f t="shared" si="13"/>
        <v>30047</v>
      </c>
      <c r="H77" s="75">
        <f t="shared" si="13"/>
        <v>889</v>
      </c>
      <c r="I77" s="74">
        <f t="shared" si="13"/>
        <v>3317</v>
      </c>
      <c r="J77" s="76">
        <f t="shared" si="13"/>
        <v>24254</v>
      </c>
      <c r="K77" s="74">
        <f t="shared" si="13"/>
        <v>29346</v>
      </c>
      <c r="L77" s="74">
        <f t="shared" si="13"/>
        <v>26645.40540625</v>
      </c>
      <c r="M77" s="74">
        <f t="shared" si="13"/>
        <v>28084.257298187498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0</v>
      </c>
      <c r="F78" s="81">
        <f t="shared" ref="F78:M78" si="14">SUM(F79:F80)</f>
        <v>0</v>
      </c>
      <c r="G78" s="81">
        <f t="shared" si="14"/>
        <v>0</v>
      </c>
      <c r="H78" s="82">
        <f t="shared" si="14"/>
        <v>0</v>
      </c>
      <c r="I78" s="81">
        <f t="shared" si="14"/>
        <v>0</v>
      </c>
      <c r="J78" s="83">
        <f t="shared" si="14"/>
        <v>0</v>
      </c>
      <c r="K78" s="81">
        <f t="shared" si="14"/>
        <v>0</v>
      </c>
      <c r="L78" s="81">
        <f t="shared" si="14"/>
        <v>0</v>
      </c>
      <c r="M78" s="81">
        <f t="shared" si="14"/>
        <v>0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0</v>
      </c>
      <c r="F80" s="94">
        <v>0</v>
      </c>
      <c r="G80" s="94">
        <v>0</v>
      </c>
      <c r="H80" s="95">
        <v>0</v>
      </c>
      <c r="I80" s="94">
        <v>0</v>
      </c>
      <c r="J80" s="96">
        <v>0</v>
      </c>
      <c r="K80" s="94">
        <v>0</v>
      </c>
      <c r="L80" s="94">
        <v>0</v>
      </c>
      <c r="M80" s="94">
        <v>0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3787</v>
      </c>
      <c r="F81" s="101">
        <f t="shared" ref="F81:M81" si="15">SUM(F82:F83)</f>
        <v>2446</v>
      </c>
      <c r="G81" s="101">
        <f t="shared" si="15"/>
        <v>30009</v>
      </c>
      <c r="H81" s="102">
        <f t="shared" si="15"/>
        <v>48</v>
      </c>
      <c r="I81" s="101">
        <f t="shared" si="15"/>
        <v>2976</v>
      </c>
      <c r="J81" s="103">
        <f t="shared" si="15"/>
        <v>23704</v>
      </c>
      <c r="K81" s="101">
        <f t="shared" si="15"/>
        <v>28463</v>
      </c>
      <c r="L81" s="101">
        <f t="shared" si="15"/>
        <v>25719.499</v>
      </c>
      <c r="M81" s="101">
        <f t="shared" si="15"/>
        <v>27108.351945999999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3787</v>
      </c>
      <c r="F83" s="94">
        <v>2446</v>
      </c>
      <c r="G83" s="94">
        <v>30009</v>
      </c>
      <c r="H83" s="95">
        <v>48</v>
      </c>
      <c r="I83" s="94">
        <v>2976</v>
      </c>
      <c r="J83" s="96">
        <v>23704</v>
      </c>
      <c r="K83" s="94">
        <v>28463</v>
      </c>
      <c r="L83" s="94">
        <v>25719.499</v>
      </c>
      <c r="M83" s="94">
        <v>27108.351945999999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37</v>
      </c>
      <c r="F88" s="101">
        <v>0</v>
      </c>
      <c r="G88" s="101">
        <v>38</v>
      </c>
      <c r="H88" s="102">
        <v>841</v>
      </c>
      <c r="I88" s="101">
        <v>341</v>
      </c>
      <c r="J88" s="103">
        <v>550</v>
      </c>
      <c r="K88" s="101">
        <v>883</v>
      </c>
      <c r="L88" s="101">
        <v>925.90640624999992</v>
      </c>
      <c r="M88" s="101">
        <v>975.90535218749994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0</v>
      </c>
      <c r="F90" s="74">
        <v>0</v>
      </c>
      <c r="G90" s="74">
        <v>0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1663036</v>
      </c>
      <c r="F92" s="28">
        <f t="shared" ref="F92:M92" si="16">F4+F51+F77+F90</f>
        <v>1811642</v>
      </c>
      <c r="G92" s="28">
        <f t="shared" si="16"/>
        <v>1987712</v>
      </c>
      <c r="H92" s="29">
        <f t="shared" si="16"/>
        <v>1972556.8304000003</v>
      </c>
      <c r="I92" s="28">
        <f t="shared" si="16"/>
        <v>2006448.8304000003</v>
      </c>
      <c r="J92" s="30">
        <f t="shared" si="16"/>
        <v>2036054</v>
      </c>
      <c r="K92" s="28">
        <f t="shared" si="16"/>
        <v>2191593.5602719998</v>
      </c>
      <c r="L92" s="28">
        <f t="shared" si="16"/>
        <v>2280756.6770830778</v>
      </c>
      <c r="M92" s="28">
        <f t="shared" si="16"/>
        <v>2404156.798426914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/>
      <c r="D101" s="123"/>
      <c r="N101" s="123"/>
      <c r="O101" s="123"/>
    </row>
    <row r="102" spans="3:15" s="15" customFormat="1" x14ac:dyDescent="0.2">
      <c r="C102" s="123"/>
      <c r="D102" s="123"/>
      <c r="N102" s="123"/>
      <c r="O102" s="123"/>
    </row>
    <row r="103" spans="3:15" s="15" customFormat="1" x14ac:dyDescent="0.2">
      <c r="C103" s="123"/>
      <c r="D103" s="123"/>
      <c r="N103" s="123"/>
      <c r="O103" s="123"/>
    </row>
    <row r="104" spans="3:15" s="15" customFormat="1" x14ac:dyDescent="0.2">
      <c r="C104" s="123"/>
      <c r="D104" s="123"/>
      <c r="N104" s="123"/>
      <c r="O104" s="123"/>
    </row>
    <row r="105" spans="3:15" s="15" customFormat="1" x14ac:dyDescent="0.2">
      <c r="C105" s="123"/>
      <c r="D105" s="123"/>
      <c r="N105" s="123"/>
      <c r="O105" s="123"/>
    </row>
    <row r="106" spans="3:15" s="15" customFormat="1" x14ac:dyDescent="0.2">
      <c r="C106" s="123"/>
      <c r="D106" s="123"/>
      <c r="N106" s="123"/>
      <c r="O106" s="123"/>
    </row>
    <row r="107" spans="3:15" s="15" customFormat="1" x14ac:dyDescent="0.2">
      <c r="C107" s="123"/>
      <c r="D107" s="123"/>
      <c r="N107" s="123"/>
      <c r="O107" s="123"/>
    </row>
    <row r="108" spans="3:15" s="15" customFormat="1" x14ac:dyDescent="0.2">
      <c r="C108" s="123" t="s">
        <v>44</v>
      </c>
      <c r="D108" s="123" t="s">
        <v>44</v>
      </c>
      <c r="N108" s="123" t="s">
        <v>44</v>
      </c>
      <c r="O108" s="123" t="s">
        <v>44</v>
      </c>
    </row>
    <row r="109" spans="3:15" s="15" customFormat="1" x14ac:dyDescent="0.2">
      <c r="C109" s="123" t="s">
        <v>44</v>
      </c>
      <c r="D109" s="123" t="s">
        <v>44</v>
      </c>
      <c r="N109" s="123" t="s">
        <v>44</v>
      </c>
      <c r="O109" s="123" t="s">
        <v>44</v>
      </c>
    </row>
    <row r="110" spans="3:15" s="15" customFormat="1" x14ac:dyDescent="0.2">
      <c r="C110" s="123" t="s">
        <v>44</v>
      </c>
      <c r="D110" s="123" t="s">
        <v>44</v>
      </c>
      <c r="N110" s="123" t="s">
        <v>44</v>
      </c>
      <c r="O110" s="123" t="s">
        <v>44</v>
      </c>
    </row>
    <row r="111" spans="3:15" s="15" customFormat="1" x14ac:dyDescent="0.2">
      <c r="C111" s="123" t="s">
        <v>44</v>
      </c>
      <c r="D111" s="123" t="s">
        <v>44</v>
      </c>
      <c r="N111" s="123" t="s">
        <v>44</v>
      </c>
      <c r="O111" s="123" t="s">
        <v>44</v>
      </c>
    </row>
    <row r="112" spans="3:15" s="15" customFormat="1" x14ac:dyDescent="0.2">
      <c r="C112" s="123" t="s">
        <v>44</v>
      </c>
      <c r="D112" s="123" t="s">
        <v>44</v>
      </c>
      <c r="N112" s="123" t="s">
        <v>44</v>
      </c>
      <c r="O112" s="123" t="s">
        <v>44</v>
      </c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201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17582443</v>
      </c>
      <c r="F4" s="74">
        <f t="shared" ref="F4:M4" si="0">F5+F8+F47</f>
        <v>18152627</v>
      </c>
      <c r="G4" s="74">
        <f t="shared" si="0"/>
        <v>18990693</v>
      </c>
      <c r="H4" s="75">
        <f t="shared" si="0"/>
        <v>19125850.449999999</v>
      </c>
      <c r="I4" s="74">
        <f t="shared" si="0"/>
        <v>19934881.449999999</v>
      </c>
      <c r="J4" s="76">
        <f t="shared" si="0"/>
        <v>20047332</v>
      </c>
      <c r="K4" s="74">
        <f t="shared" si="0"/>
        <v>20289527.261749998</v>
      </c>
      <c r="L4" s="74">
        <f t="shared" si="0"/>
        <v>21325931.85727575</v>
      </c>
      <c r="M4" s="74">
        <f t="shared" si="0"/>
        <v>22476757.44849864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16210480</v>
      </c>
      <c r="F5" s="81">
        <f t="shared" ref="F5:M5" si="1">SUM(F6:F7)</f>
        <v>17507557</v>
      </c>
      <c r="G5" s="81">
        <f t="shared" si="1"/>
        <v>18101475</v>
      </c>
      <c r="H5" s="82">
        <f t="shared" si="1"/>
        <v>18739909</v>
      </c>
      <c r="I5" s="81">
        <f t="shared" si="1"/>
        <v>18844412</v>
      </c>
      <c r="J5" s="83">
        <f t="shared" si="1"/>
        <v>19081746</v>
      </c>
      <c r="K5" s="81">
        <f t="shared" si="1"/>
        <v>19119189.789999999</v>
      </c>
      <c r="L5" s="81">
        <f t="shared" si="1"/>
        <v>20100590.669709999</v>
      </c>
      <c r="M5" s="81">
        <f t="shared" si="1"/>
        <v>21186505.879598338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14559546</v>
      </c>
      <c r="F6" s="88">
        <v>17507557</v>
      </c>
      <c r="G6" s="88">
        <v>18101475</v>
      </c>
      <c r="H6" s="89">
        <v>16175634.949999999</v>
      </c>
      <c r="I6" s="88">
        <v>16280137.949999999</v>
      </c>
      <c r="J6" s="90">
        <v>19081746</v>
      </c>
      <c r="K6" s="88">
        <v>16413789.34</v>
      </c>
      <c r="L6" s="88">
        <v>17262722.105659999</v>
      </c>
      <c r="M6" s="88">
        <v>18195392.820433639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1650934</v>
      </c>
      <c r="F7" s="94">
        <v>0</v>
      </c>
      <c r="G7" s="94">
        <v>0</v>
      </c>
      <c r="H7" s="95">
        <v>2564274.0499999998</v>
      </c>
      <c r="I7" s="94">
        <v>2564274.0499999998</v>
      </c>
      <c r="J7" s="96">
        <v>0</v>
      </c>
      <c r="K7" s="94">
        <v>2705400.45</v>
      </c>
      <c r="L7" s="94">
        <v>2837868.5640499997</v>
      </c>
      <c r="M7" s="94">
        <v>2991113.0591647001</v>
      </c>
      <c r="N7" s="97" t="s">
        <v>44</v>
      </c>
      <c r="O7" s="92" t="s">
        <v>44</v>
      </c>
      <c r="AA7" s="27">
        <v>1</v>
      </c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1371962.9999999998</v>
      </c>
      <c r="F8" s="81">
        <f t="shared" ref="F8:M8" si="2">SUM(F9:F46)</f>
        <v>645070</v>
      </c>
      <c r="G8" s="81">
        <f t="shared" si="2"/>
        <v>889218</v>
      </c>
      <c r="H8" s="82">
        <f t="shared" si="2"/>
        <v>385941.44999999995</v>
      </c>
      <c r="I8" s="81">
        <f t="shared" si="2"/>
        <v>1090469.45</v>
      </c>
      <c r="J8" s="83">
        <f t="shared" si="2"/>
        <v>965583</v>
      </c>
      <c r="K8" s="81">
        <f t="shared" si="2"/>
        <v>1170337.47175</v>
      </c>
      <c r="L8" s="81">
        <f t="shared" si="2"/>
        <v>1225341.1875657497</v>
      </c>
      <c r="M8" s="81">
        <f t="shared" si="2"/>
        <v>1290251.5689003004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0</v>
      </c>
      <c r="F9" s="88">
        <v>23</v>
      </c>
      <c r="G9" s="88">
        <v>2</v>
      </c>
      <c r="H9" s="89">
        <v>283.5</v>
      </c>
      <c r="I9" s="88">
        <v>283.5</v>
      </c>
      <c r="J9" s="90">
        <v>0</v>
      </c>
      <c r="K9" s="88">
        <v>0</v>
      </c>
      <c r="L9" s="88">
        <v>-0.39800000000002456</v>
      </c>
      <c r="M9" s="88">
        <v>0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0</v>
      </c>
      <c r="F10" s="101">
        <v>114</v>
      </c>
      <c r="G10" s="101">
        <v>1307</v>
      </c>
      <c r="H10" s="102">
        <v>210</v>
      </c>
      <c r="I10" s="101">
        <v>210</v>
      </c>
      <c r="J10" s="103">
        <v>737</v>
      </c>
      <c r="K10" s="101">
        <v>570.25</v>
      </c>
      <c r="L10" s="101">
        <v>600.04224999999997</v>
      </c>
      <c r="M10" s="101">
        <v>632.44453149999993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101516.36394602283</v>
      </c>
      <c r="F11" s="101">
        <v>27825</v>
      </c>
      <c r="G11" s="101">
        <v>30303</v>
      </c>
      <c r="H11" s="102">
        <v>15478.1</v>
      </c>
      <c r="I11" s="101">
        <v>75658.100000000006</v>
      </c>
      <c r="J11" s="103">
        <v>75593</v>
      </c>
      <c r="K11" s="101">
        <v>9036.82</v>
      </c>
      <c r="L11" s="101">
        <v>23475.738424999996</v>
      </c>
      <c r="M11" s="101">
        <v>24743.689815949998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0</v>
      </c>
      <c r="F12" s="101">
        <v>0</v>
      </c>
      <c r="G12" s="101">
        <v>0</v>
      </c>
      <c r="H12" s="102">
        <v>0</v>
      </c>
      <c r="I12" s="101">
        <v>0</v>
      </c>
      <c r="J12" s="103">
        <v>0</v>
      </c>
      <c r="K12" s="101">
        <v>0</v>
      </c>
      <c r="L12" s="101">
        <v>0</v>
      </c>
      <c r="M12" s="101">
        <v>0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26635</v>
      </c>
      <c r="F13" s="101">
        <v>48634</v>
      </c>
      <c r="G13" s="101">
        <v>61313</v>
      </c>
      <c r="H13" s="102">
        <v>0</v>
      </c>
      <c r="I13" s="101">
        <v>0</v>
      </c>
      <c r="J13" s="103">
        <v>51447</v>
      </c>
      <c r="K13" s="101">
        <v>67592</v>
      </c>
      <c r="L13" s="101">
        <v>80800</v>
      </c>
      <c r="M13" s="101">
        <v>85163.199999999997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43615.648021990695</v>
      </c>
      <c r="F14" s="101">
        <v>33741</v>
      </c>
      <c r="G14" s="101">
        <v>25803</v>
      </c>
      <c r="H14" s="102">
        <v>17067.05</v>
      </c>
      <c r="I14" s="101">
        <v>20467.05</v>
      </c>
      <c r="J14" s="103">
        <v>27460</v>
      </c>
      <c r="K14" s="101">
        <v>34613.512499999997</v>
      </c>
      <c r="L14" s="101">
        <v>25965.6397875</v>
      </c>
      <c r="M14" s="101">
        <v>26347.550528025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0</v>
      </c>
      <c r="F15" s="101">
        <v>196</v>
      </c>
      <c r="G15" s="101">
        <v>515</v>
      </c>
      <c r="H15" s="102">
        <v>94</v>
      </c>
      <c r="I15" s="101">
        <v>1130</v>
      </c>
      <c r="J15" s="103">
        <v>100</v>
      </c>
      <c r="K15" s="101">
        <v>538.61249999999995</v>
      </c>
      <c r="L15" s="101">
        <v>357.49351249999995</v>
      </c>
      <c r="M15" s="101">
        <v>376.79816217500002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8.696489946561071</v>
      </c>
      <c r="F16" s="101">
        <v>0</v>
      </c>
      <c r="G16" s="101">
        <v>772</v>
      </c>
      <c r="H16" s="102">
        <v>0</v>
      </c>
      <c r="I16" s="101">
        <v>0</v>
      </c>
      <c r="J16" s="103">
        <v>0</v>
      </c>
      <c r="K16" s="101">
        <v>1318</v>
      </c>
      <c r="L16" s="101">
        <v>1389</v>
      </c>
      <c r="M16" s="101">
        <v>1464.0060000000001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990</v>
      </c>
      <c r="F17" s="101">
        <v>13293</v>
      </c>
      <c r="G17" s="101">
        <v>9747</v>
      </c>
      <c r="H17" s="102">
        <v>5151.5</v>
      </c>
      <c r="I17" s="101">
        <v>5151.5</v>
      </c>
      <c r="J17" s="103">
        <v>0</v>
      </c>
      <c r="K17" s="101">
        <v>1379</v>
      </c>
      <c r="L17" s="101">
        <v>0.26999999999861757</v>
      </c>
      <c r="M17" s="101">
        <v>0.28457999999854294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1032</v>
      </c>
      <c r="H18" s="102">
        <v>0</v>
      </c>
      <c r="I18" s="101">
        <v>0</v>
      </c>
      <c r="J18" s="103">
        <v>9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0</v>
      </c>
      <c r="F21" s="101">
        <v>0</v>
      </c>
      <c r="G21" s="101">
        <v>0</v>
      </c>
      <c r="H21" s="102">
        <v>0</v>
      </c>
      <c r="I21" s="101">
        <v>0</v>
      </c>
      <c r="J21" s="103">
        <v>4430</v>
      </c>
      <c r="K21" s="101">
        <v>0</v>
      </c>
      <c r="L21" s="101">
        <v>0</v>
      </c>
      <c r="M21" s="101">
        <v>0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109577.54637653301</v>
      </c>
      <c r="F22" s="101">
        <v>49651</v>
      </c>
      <c r="G22" s="101">
        <v>8947</v>
      </c>
      <c r="H22" s="102">
        <v>1454</v>
      </c>
      <c r="I22" s="101">
        <v>1454</v>
      </c>
      <c r="J22" s="103">
        <v>2409</v>
      </c>
      <c r="K22" s="101">
        <v>3054</v>
      </c>
      <c r="L22" s="101">
        <v>0</v>
      </c>
      <c r="M22" s="101">
        <v>0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584638.01651224482</v>
      </c>
      <c r="F23" s="101">
        <v>58933</v>
      </c>
      <c r="G23" s="101">
        <v>86165</v>
      </c>
      <c r="H23" s="102">
        <v>33921.5</v>
      </c>
      <c r="I23" s="101">
        <v>33921.5</v>
      </c>
      <c r="J23" s="103">
        <v>53387</v>
      </c>
      <c r="K23" s="101">
        <v>72629.947499999995</v>
      </c>
      <c r="L23" s="101">
        <v>45068.475927499989</v>
      </c>
      <c r="M23" s="101">
        <v>47445.173627584991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0</v>
      </c>
      <c r="F24" s="101">
        <v>0</v>
      </c>
      <c r="G24" s="101">
        <v>0</v>
      </c>
      <c r="H24" s="102">
        <v>0</v>
      </c>
      <c r="I24" s="101">
        <v>0</v>
      </c>
      <c r="J24" s="103">
        <v>0</v>
      </c>
      <c r="K24" s="101">
        <v>0</v>
      </c>
      <c r="L24" s="101">
        <v>0</v>
      </c>
      <c r="M24" s="101">
        <v>0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2565</v>
      </c>
      <c r="L25" s="101">
        <v>0</v>
      </c>
      <c r="M25" s="101">
        <v>0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0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3551</v>
      </c>
      <c r="F29" s="101">
        <v>8</v>
      </c>
      <c r="G29" s="101">
        <v>202</v>
      </c>
      <c r="H29" s="102">
        <v>0</v>
      </c>
      <c r="I29" s="101">
        <v>0</v>
      </c>
      <c r="J29" s="103">
        <v>0</v>
      </c>
      <c r="K29" s="101">
        <v>0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1490</v>
      </c>
      <c r="G30" s="101">
        <v>282</v>
      </c>
      <c r="H30" s="102">
        <v>0</v>
      </c>
      <c r="I30" s="101">
        <v>0</v>
      </c>
      <c r="J30" s="103">
        <v>31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273246.99497135798</v>
      </c>
      <c r="F31" s="101">
        <v>219435</v>
      </c>
      <c r="G31" s="101">
        <v>416403</v>
      </c>
      <c r="H31" s="102">
        <v>97870.95</v>
      </c>
      <c r="I31" s="101">
        <v>740233.95</v>
      </c>
      <c r="J31" s="103">
        <v>600210</v>
      </c>
      <c r="K31" s="101">
        <v>788505.47</v>
      </c>
      <c r="L31" s="101">
        <v>831202.39202999999</v>
      </c>
      <c r="M31" s="101">
        <v>876072.37042562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0</v>
      </c>
      <c r="F32" s="101">
        <v>249</v>
      </c>
      <c r="G32" s="101">
        <v>471</v>
      </c>
      <c r="H32" s="102">
        <v>0</v>
      </c>
      <c r="I32" s="101">
        <v>0</v>
      </c>
      <c r="J32" s="103">
        <v>98</v>
      </c>
      <c r="K32" s="101">
        <v>150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15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2240.6138941217177</v>
      </c>
      <c r="F36" s="101">
        <v>1502</v>
      </c>
      <c r="G36" s="101">
        <v>1667</v>
      </c>
      <c r="H36" s="102">
        <v>6734.45</v>
      </c>
      <c r="I36" s="101">
        <v>6734.45</v>
      </c>
      <c r="J36" s="103">
        <v>16605</v>
      </c>
      <c r="K36" s="101">
        <v>38518.587500000001</v>
      </c>
      <c r="L36" s="101">
        <v>30281.457590000002</v>
      </c>
      <c r="M36" s="101">
        <v>31916.656299860002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0</v>
      </c>
      <c r="H37" s="102">
        <v>0</v>
      </c>
      <c r="I37" s="101">
        <v>0</v>
      </c>
      <c r="J37" s="103">
        <v>962</v>
      </c>
      <c r="K37" s="101">
        <v>3616</v>
      </c>
      <c r="L37" s="101">
        <v>3810</v>
      </c>
      <c r="M37" s="101">
        <v>3975.6880000000001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15914.84847564492</v>
      </c>
      <c r="F38" s="101">
        <v>15520</v>
      </c>
      <c r="G38" s="101">
        <v>14288</v>
      </c>
      <c r="H38" s="102">
        <v>44170.05</v>
      </c>
      <c r="I38" s="101">
        <v>37635.050000000003</v>
      </c>
      <c r="J38" s="103">
        <v>26947</v>
      </c>
      <c r="K38" s="101">
        <v>9190.5524999999998</v>
      </c>
      <c r="L38" s="101">
        <v>10844.266359999994</v>
      </c>
      <c r="M38" s="101">
        <v>11302.269801439994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7812.5037753258239</v>
      </c>
      <c r="F39" s="101">
        <v>7511</v>
      </c>
      <c r="G39" s="101">
        <v>26017</v>
      </c>
      <c r="H39" s="102">
        <v>8143.5</v>
      </c>
      <c r="I39" s="101">
        <v>8143.5</v>
      </c>
      <c r="J39" s="103">
        <v>10353</v>
      </c>
      <c r="K39" s="101">
        <v>9467.1674999999996</v>
      </c>
      <c r="L39" s="101">
        <v>17968.878707499996</v>
      </c>
      <c r="M39" s="101">
        <v>18939.535877704999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92860.421156433818</v>
      </c>
      <c r="F40" s="101">
        <v>27615</v>
      </c>
      <c r="G40" s="101">
        <v>88812</v>
      </c>
      <c r="H40" s="102">
        <v>17001</v>
      </c>
      <c r="I40" s="101">
        <v>17001</v>
      </c>
      <c r="J40" s="103">
        <v>26696</v>
      </c>
      <c r="K40" s="101">
        <v>21536.5275</v>
      </c>
      <c r="L40" s="101">
        <v>22752.125347499998</v>
      </c>
      <c r="M40" s="101">
        <v>23980.740116264999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20453</v>
      </c>
      <c r="F41" s="101">
        <v>62098</v>
      </c>
      <c r="G41" s="101">
        <v>28207</v>
      </c>
      <c r="H41" s="102">
        <v>16436.349999999999</v>
      </c>
      <c r="I41" s="101">
        <v>22020.35</v>
      </c>
      <c r="J41" s="103">
        <v>723</v>
      </c>
      <c r="K41" s="101">
        <v>5884.7717499999999</v>
      </c>
      <c r="L41" s="101">
        <v>10194.614228250002</v>
      </c>
      <c r="M41" s="101">
        <v>10745.539052575503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55269.181973011415</v>
      </c>
      <c r="F42" s="101">
        <v>58962</v>
      </c>
      <c r="G42" s="101">
        <v>59305</v>
      </c>
      <c r="H42" s="102">
        <v>26679.449999999997</v>
      </c>
      <c r="I42" s="101">
        <v>28179.449999999997</v>
      </c>
      <c r="J42" s="103">
        <v>45078</v>
      </c>
      <c r="K42" s="101">
        <v>50853.675000000003</v>
      </c>
      <c r="L42" s="101">
        <v>74665.440075000006</v>
      </c>
      <c r="M42" s="101">
        <v>78697.268853050002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2925.374387759025</v>
      </c>
      <c r="F43" s="101">
        <v>13409</v>
      </c>
      <c r="G43" s="101">
        <v>19448</v>
      </c>
      <c r="H43" s="102">
        <v>73349.599999999991</v>
      </c>
      <c r="I43" s="101">
        <v>70349.599999999991</v>
      </c>
      <c r="J43" s="103">
        <v>14965</v>
      </c>
      <c r="K43" s="101">
        <v>34198.93</v>
      </c>
      <c r="L43" s="101">
        <v>29904.354569999989</v>
      </c>
      <c r="M43" s="101">
        <v>31519.63135077999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29083.508538695169</v>
      </c>
      <c r="F44" s="101">
        <v>3361</v>
      </c>
      <c r="G44" s="101">
        <v>7086</v>
      </c>
      <c r="H44" s="102">
        <v>18212</v>
      </c>
      <c r="I44" s="101">
        <v>18212</v>
      </c>
      <c r="J44" s="103">
        <v>4797</v>
      </c>
      <c r="K44" s="101">
        <v>12919</v>
      </c>
      <c r="L44" s="101">
        <v>13111.450999999999</v>
      </c>
      <c r="M44" s="101">
        <v>13819.469353999999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1624.2814809119218</v>
      </c>
      <c r="F45" s="101">
        <v>1500</v>
      </c>
      <c r="G45" s="101">
        <v>1096</v>
      </c>
      <c r="H45" s="102">
        <v>3684.45</v>
      </c>
      <c r="I45" s="101">
        <v>3684.45</v>
      </c>
      <c r="J45" s="103">
        <v>2546</v>
      </c>
      <c r="K45" s="101">
        <v>2199.6475</v>
      </c>
      <c r="L45" s="101">
        <v>2949.9457549999997</v>
      </c>
      <c r="M45" s="101">
        <v>3109.2525237699997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0</v>
      </c>
      <c r="G46" s="94">
        <v>13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3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3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1155789</v>
      </c>
      <c r="F51" s="74">
        <f t="shared" ref="F51:M51" si="4">F52+F59+F62+F63+F64+F72+F73</f>
        <v>2131005</v>
      </c>
      <c r="G51" s="74">
        <f t="shared" si="4"/>
        <v>1906492</v>
      </c>
      <c r="H51" s="75">
        <f t="shared" si="4"/>
        <v>2503917.645</v>
      </c>
      <c r="I51" s="74">
        <f t="shared" si="4"/>
        <v>1866089.645</v>
      </c>
      <c r="J51" s="76">
        <f t="shared" si="4"/>
        <v>1967806</v>
      </c>
      <c r="K51" s="74">
        <f t="shared" si="4"/>
        <v>1938669</v>
      </c>
      <c r="L51" s="74">
        <f t="shared" si="4"/>
        <v>1998724.7390000001</v>
      </c>
      <c r="M51" s="74">
        <f t="shared" si="4"/>
        <v>2106656.140716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94">
        <f>SUM(E57:E58)</f>
        <v>0</v>
      </c>
      <c r="F56" s="94">
        <f t="shared" ref="F56:M56" si="7">SUM(F57:F58)</f>
        <v>0</v>
      </c>
      <c r="G56" s="94">
        <f t="shared" si="7"/>
        <v>0</v>
      </c>
      <c r="H56" s="95">
        <f t="shared" si="7"/>
        <v>0</v>
      </c>
      <c r="I56" s="94">
        <f t="shared" si="7"/>
        <v>0</v>
      </c>
      <c r="J56" s="96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0</v>
      </c>
      <c r="F59" s="81">
        <f t="shared" ref="F59:M59" si="8">SUM(F60:F61)</f>
        <v>0</v>
      </c>
      <c r="G59" s="81">
        <f t="shared" si="8"/>
        <v>19</v>
      </c>
      <c r="H59" s="82">
        <f t="shared" si="8"/>
        <v>0</v>
      </c>
      <c r="I59" s="81">
        <f t="shared" si="8"/>
        <v>0</v>
      </c>
      <c r="J59" s="83">
        <f t="shared" si="8"/>
        <v>136</v>
      </c>
      <c r="K59" s="81">
        <f t="shared" si="8"/>
        <v>0</v>
      </c>
      <c r="L59" s="81">
        <f t="shared" si="8"/>
        <v>0</v>
      </c>
      <c r="M59" s="81">
        <f t="shared" si="8"/>
        <v>0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0</v>
      </c>
      <c r="F61" s="94">
        <v>0</v>
      </c>
      <c r="G61" s="94">
        <v>19</v>
      </c>
      <c r="H61" s="95">
        <v>0</v>
      </c>
      <c r="I61" s="94">
        <v>0</v>
      </c>
      <c r="J61" s="96">
        <v>136</v>
      </c>
      <c r="K61" s="94">
        <v>0</v>
      </c>
      <c r="L61" s="94">
        <v>0</v>
      </c>
      <c r="M61" s="94">
        <v>0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98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1077753</v>
      </c>
      <c r="F72" s="101">
        <v>1997788</v>
      </c>
      <c r="G72" s="101">
        <v>1734947</v>
      </c>
      <c r="H72" s="102">
        <v>2400680.645</v>
      </c>
      <c r="I72" s="101">
        <v>1762852.645</v>
      </c>
      <c r="J72" s="103">
        <v>1823730</v>
      </c>
      <c r="K72" s="101">
        <v>1814064</v>
      </c>
      <c r="L72" s="101">
        <v>1882512.1880000001</v>
      </c>
      <c r="M72" s="101">
        <v>1984168.1119619999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78036</v>
      </c>
      <c r="F73" s="101">
        <f t="shared" ref="F73:M73" si="12">SUM(F74:F75)</f>
        <v>133217</v>
      </c>
      <c r="G73" s="101">
        <f t="shared" si="12"/>
        <v>171526</v>
      </c>
      <c r="H73" s="102">
        <f t="shared" si="12"/>
        <v>103237</v>
      </c>
      <c r="I73" s="101">
        <f t="shared" si="12"/>
        <v>103237</v>
      </c>
      <c r="J73" s="103">
        <f t="shared" si="12"/>
        <v>143940</v>
      </c>
      <c r="K73" s="101">
        <f t="shared" si="12"/>
        <v>124605</v>
      </c>
      <c r="L73" s="101">
        <f t="shared" si="12"/>
        <v>116212.55099999999</v>
      </c>
      <c r="M73" s="101">
        <f t="shared" si="12"/>
        <v>122488.028754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78036</v>
      </c>
      <c r="F75" s="94">
        <v>133217</v>
      </c>
      <c r="G75" s="94">
        <v>171526</v>
      </c>
      <c r="H75" s="95">
        <v>103237</v>
      </c>
      <c r="I75" s="94">
        <v>103237</v>
      </c>
      <c r="J75" s="96">
        <v>143940</v>
      </c>
      <c r="K75" s="94">
        <v>124605</v>
      </c>
      <c r="L75" s="94">
        <v>116212.55099999999</v>
      </c>
      <c r="M75" s="94">
        <v>122488.028754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41171</v>
      </c>
      <c r="F77" s="74">
        <f t="shared" ref="F77:M77" si="13">F78+F81+F84+F85+F86+F87+F88</f>
        <v>58243</v>
      </c>
      <c r="G77" s="74">
        <f t="shared" si="13"/>
        <v>22081</v>
      </c>
      <c r="H77" s="75">
        <f t="shared" si="13"/>
        <v>27140.75</v>
      </c>
      <c r="I77" s="74">
        <f t="shared" si="13"/>
        <v>26640.75</v>
      </c>
      <c r="J77" s="76">
        <f t="shared" si="13"/>
        <v>16703</v>
      </c>
      <c r="K77" s="74">
        <f t="shared" si="13"/>
        <v>38660</v>
      </c>
      <c r="L77" s="74">
        <f t="shared" si="13"/>
        <v>39870.379998749995</v>
      </c>
      <c r="M77" s="74">
        <f t="shared" si="13"/>
        <v>42080.5218386825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9608</v>
      </c>
      <c r="F78" s="81">
        <f t="shared" ref="F78:M78" si="14">SUM(F79:F80)</f>
        <v>10012</v>
      </c>
      <c r="G78" s="81">
        <f t="shared" si="14"/>
        <v>0</v>
      </c>
      <c r="H78" s="82">
        <f t="shared" si="14"/>
        <v>10317</v>
      </c>
      <c r="I78" s="81">
        <f t="shared" si="14"/>
        <v>10317</v>
      </c>
      <c r="J78" s="83">
        <f t="shared" si="14"/>
        <v>0</v>
      </c>
      <c r="K78" s="81">
        <f t="shared" si="14"/>
        <v>0</v>
      </c>
      <c r="L78" s="81">
        <f t="shared" si="14"/>
        <v>0</v>
      </c>
      <c r="M78" s="81">
        <f t="shared" si="14"/>
        <v>0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9608</v>
      </c>
      <c r="F80" s="94">
        <v>10012</v>
      </c>
      <c r="G80" s="94">
        <v>0</v>
      </c>
      <c r="H80" s="95">
        <v>10317</v>
      </c>
      <c r="I80" s="94">
        <v>10317</v>
      </c>
      <c r="J80" s="96">
        <v>0</v>
      </c>
      <c r="K80" s="94">
        <v>0</v>
      </c>
      <c r="L80" s="94">
        <v>0</v>
      </c>
      <c r="M80" s="94">
        <v>0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20054</v>
      </c>
      <c r="F81" s="101">
        <f t="shared" ref="F81:M81" si="15">SUM(F82:F83)</f>
        <v>34201</v>
      </c>
      <c r="G81" s="101">
        <f t="shared" si="15"/>
        <v>18133</v>
      </c>
      <c r="H81" s="102">
        <f t="shared" si="15"/>
        <v>11522.75</v>
      </c>
      <c r="I81" s="101">
        <f t="shared" si="15"/>
        <v>11022.75</v>
      </c>
      <c r="J81" s="103">
        <f t="shared" si="15"/>
        <v>11402</v>
      </c>
      <c r="K81" s="101">
        <f t="shared" si="15"/>
        <v>38660</v>
      </c>
      <c r="L81" s="101">
        <f t="shared" si="15"/>
        <v>34031.180504999997</v>
      </c>
      <c r="M81" s="101">
        <f t="shared" si="15"/>
        <v>35926.005572269998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20054</v>
      </c>
      <c r="F83" s="94">
        <v>34201</v>
      </c>
      <c r="G83" s="94">
        <v>18133</v>
      </c>
      <c r="H83" s="95">
        <v>11522.75</v>
      </c>
      <c r="I83" s="94">
        <v>11022.75</v>
      </c>
      <c r="J83" s="96">
        <v>11402</v>
      </c>
      <c r="K83" s="94">
        <v>38660</v>
      </c>
      <c r="L83" s="94">
        <v>34031.180504999997</v>
      </c>
      <c r="M83" s="94">
        <v>35926.005572269998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11509</v>
      </c>
      <c r="F88" s="101">
        <v>14030</v>
      </c>
      <c r="G88" s="101">
        <v>3948</v>
      </c>
      <c r="H88" s="102">
        <v>5301</v>
      </c>
      <c r="I88" s="101">
        <v>5301</v>
      </c>
      <c r="J88" s="103">
        <v>5301</v>
      </c>
      <c r="K88" s="101">
        <v>0</v>
      </c>
      <c r="L88" s="101">
        <v>5839.1994937500003</v>
      </c>
      <c r="M88" s="101">
        <v>6154.516266412501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7466</v>
      </c>
      <c r="F90" s="74">
        <v>0</v>
      </c>
      <c r="G90" s="74">
        <v>125671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18786869</v>
      </c>
      <c r="F92" s="28">
        <f t="shared" ref="F92:M92" si="16">F4+F51+F77+F90</f>
        <v>20341875</v>
      </c>
      <c r="G92" s="28">
        <f t="shared" si="16"/>
        <v>21044937</v>
      </c>
      <c r="H92" s="29">
        <f t="shared" si="16"/>
        <v>21656908.844999999</v>
      </c>
      <c r="I92" s="28">
        <f t="shared" si="16"/>
        <v>21827611.844999999</v>
      </c>
      <c r="J92" s="30">
        <f t="shared" si="16"/>
        <v>22031841</v>
      </c>
      <c r="K92" s="28">
        <f t="shared" si="16"/>
        <v>22266856.261749998</v>
      </c>
      <c r="L92" s="28">
        <f t="shared" si="16"/>
        <v>23364526.976274502</v>
      </c>
      <c r="M92" s="28">
        <f t="shared" si="16"/>
        <v>24625494.111053325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/>
      <c r="D101" s="123"/>
      <c r="N101" s="123"/>
      <c r="O101" s="123"/>
    </row>
    <row r="102" spans="3:15" s="15" customFormat="1" x14ac:dyDescent="0.2">
      <c r="C102" s="123"/>
      <c r="D102" s="123"/>
      <c r="N102" s="123"/>
      <c r="O102" s="123"/>
    </row>
    <row r="103" spans="3:15" s="15" customFormat="1" x14ac:dyDescent="0.2">
      <c r="C103" s="123"/>
      <c r="D103" s="123"/>
      <c r="N103" s="123"/>
      <c r="O103" s="123"/>
    </row>
    <row r="104" spans="3:15" s="15" customFormat="1" x14ac:dyDescent="0.2">
      <c r="C104" s="123"/>
      <c r="D104" s="123"/>
      <c r="N104" s="123"/>
      <c r="O104" s="123"/>
    </row>
    <row r="105" spans="3:15" s="15" customFormat="1" x14ac:dyDescent="0.2">
      <c r="C105" s="123"/>
      <c r="D105" s="123"/>
      <c r="N105" s="123"/>
      <c r="O105" s="123"/>
    </row>
    <row r="106" spans="3:15" s="15" customFormat="1" x14ac:dyDescent="0.2">
      <c r="C106" s="123"/>
      <c r="D106" s="123"/>
      <c r="N106" s="123"/>
      <c r="O106" s="123"/>
    </row>
    <row r="107" spans="3:15" s="15" customFormat="1" x14ac:dyDescent="0.2">
      <c r="C107" s="123"/>
      <c r="D107" s="123"/>
      <c r="N107" s="123"/>
      <c r="O107" s="123"/>
    </row>
    <row r="108" spans="3:15" s="15" customFormat="1" x14ac:dyDescent="0.2">
      <c r="C108" s="123"/>
      <c r="D108" s="123"/>
      <c r="N108" s="123"/>
      <c r="O108" s="123"/>
    </row>
    <row r="109" spans="3:15" s="15" customFormat="1" x14ac:dyDescent="0.2">
      <c r="C109" s="123"/>
      <c r="D109" s="123"/>
      <c r="N109" s="123"/>
      <c r="O109" s="123"/>
    </row>
    <row r="110" spans="3:15" s="15" customFormat="1" x14ac:dyDescent="0.2">
      <c r="C110" s="123"/>
      <c r="D110" s="123"/>
      <c r="N110" s="123"/>
      <c r="O110" s="123"/>
    </row>
    <row r="111" spans="3:15" s="15" customFormat="1" x14ac:dyDescent="0.2">
      <c r="C111" s="123"/>
      <c r="D111" s="123"/>
      <c r="N111" s="123"/>
      <c r="O111" s="123"/>
    </row>
    <row r="112" spans="3:15" s="15" customFormat="1" x14ac:dyDescent="0.2">
      <c r="C112" s="123"/>
      <c r="D112" s="123"/>
      <c r="N112" s="123"/>
      <c r="O112" s="123"/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202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0</v>
      </c>
      <c r="F4" s="74">
        <f t="shared" ref="F4:M4" si="0">F5+F8+F47</f>
        <v>0</v>
      </c>
      <c r="G4" s="74">
        <f t="shared" si="0"/>
        <v>0</v>
      </c>
      <c r="H4" s="75">
        <f t="shared" si="0"/>
        <v>0</v>
      </c>
      <c r="I4" s="74">
        <f t="shared" si="0"/>
        <v>0</v>
      </c>
      <c r="J4" s="76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0</v>
      </c>
      <c r="F5" s="81">
        <f t="shared" ref="F5:M5" si="1">SUM(F6:F7)</f>
        <v>0</v>
      </c>
      <c r="G5" s="81">
        <f t="shared" si="1"/>
        <v>0</v>
      </c>
      <c r="H5" s="82">
        <f t="shared" si="1"/>
        <v>0</v>
      </c>
      <c r="I5" s="81">
        <f t="shared" si="1"/>
        <v>0</v>
      </c>
      <c r="J5" s="83">
        <f t="shared" si="1"/>
        <v>0</v>
      </c>
      <c r="K5" s="81">
        <f t="shared" si="1"/>
        <v>0</v>
      </c>
      <c r="L5" s="81">
        <f t="shared" si="1"/>
        <v>0</v>
      </c>
      <c r="M5" s="81">
        <f t="shared" si="1"/>
        <v>0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0</v>
      </c>
      <c r="F6" s="88">
        <v>0</v>
      </c>
      <c r="G6" s="88">
        <v>0</v>
      </c>
      <c r="H6" s="89">
        <v>0</v>
      </c>
      <c r="I6" s="88">
        <v>0</v>
      </c>
      <c r="J6" s="90">
        <v>0</v>
      </c>
      <c r="K6" s="88">
        <v>0</v>
      </c>
      <c r="L6" s="88">
        <v>0</v>
      </c>
      <c r="M6" s="88">
        <v>0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0</v>
      </c>
      <c r="F7" s="94">
        <v>0</v>
      </c>
      <c r="G7" s="94">
        <v>0</v>
      </c>
      <c r="H7" s="95">
        <v>0</v>
      </c>
      <c r="I7" s="94">
        <v>0</v>
      </c>
      <c r="J7" s="96">
        <v>0</v>
      </c>
      <c r="K7" s="94">
        <v>0</v>
      </c>
      <c r="L7" s="94">
        <v>0</v>
      </c>
      <c r="M7" s="94">
        <v>0</v>
      </c>
      <c r="N7" s="97" t="s">
        <v>44</v>
      </c>
      <c r="O7" s="92" t="s">
        <v>44</v>
      </c>
      <c r="AA7" s="27">
        <v>1</v>
      </c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0</v>
      </c>
      <c r="F8" s="81">
        <f t="shared" ref="F8:M8" si="2">SUM(F9:F46)</f>
        <v>0</v>
      </c>
      <c r="G8" s="81">
        <f t="shared" si="2"/>
        <v>0</v>
      </c>
      <c r="H8" s="82">
        <f t="shared" si="2"/>
        <v>0</v>
      </c>
      <c r="I8" s="81">
        <f t="shared" si="2"/>
        <v>0</v>
      </c>
      <c r="J8" s="83">
        <f t="shared" si="2"/>
        <v>0</v>
      </c>
      <c r="K8" s="81">
        <f t="shared" si="2"/>
        <v>0</v>
      </c>
      <c r="L8" s="81">
        <f t="shared" si="2"/>
        <v>0</v>
      </c>
      <c r="M8" s="81">
        <f t="shared" si="2"/>
        <v>0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0</v>
      </c>
      <c r="F9" s="88">
        <v>0</v>
      </c>
      <c r="G9" s="88">
        <v>0</v>
      </c>
      <c r="H9" s="89">
        <v>0</v>
      </c>
      <c r="I9" s="88">
        <v>0</v>
      </c>
      <c r="J9" s="90">
        <v>0</v>
      </c>
      <c r="K9" s="88">
        <v>0</v>
      </c>
      <c r="L9" s="88">
        <v>0</v>
      </c>
      <c r="M9" s="88">
        <v>0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0</v>
      </c>
      <c r="F10" s="101">
        <v>0</v>
      </c>
      <c r="G10" s="101">
        <v>0</v>
      </c>
      <c r="H10" s="102">
        <v>0</v>
      </c>
      <c r="I10" s="101">
        <v>0</v>
      </c>
      <c r="J10" s="103">
        <v>0</v>
      </c>
      <c r="K10" s="101">
        <v>0</v>
      </c>
      <c r="L10" s="101">
        <v>0</v>
      </c>
      <c r="M10" s="101">
        <v>0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0</v>
      </c>
      <c r="F11" s="101">
        <v>0</v>
      </c>
      <c r="G11" s="101">
        <v>0</v>
      </c>
      <c r="H11" s="102">
        <v>0</v>
      </c>
      <c r="I11" s="101">
        <v>0</v>
      </c>
      <c r="J11" s="103">
        <v>0</v>
      </c>
      <c r="K11" s="101">
        <v>0</v>
      </c>
      <c r="L11" s="101">
        <v>0</v>
      </c>
      <c r="M11" s="101">
        <v>0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0</v>
      </c>
      <c r="F12" s="101">
        <v>0</v>
      </c>
      <c r="G12" s="101">
        <v>0</v>
      </c>
      <c r="H12" s="102">
        <v>0</v>
      </c>
      <c r="I12" s="101">
        <v>0</v>
      </c>
      <c r="J12" s="103">
        <v>0</v>
      </c>
      <c r="K12" s="101">
        <v>0</v>
      </c>
      <c r="L12" s="101">
        <v>0</v>
      </c>
      <c r="M12" s="101">
        <v>0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0</v>
      </c>
      <c r="F13" s="101">
        <v>0</v>
      </c>
      <c r="G13" s="101">
        <v>0</v>
      </c>
      <c r="H13" s="102">
        <v>0</v>
      </c>
      <c r="I13" s="101">
        <v>0</v>
      </c>
      <c r="J13" s="103">
        <v>0</v>
      </c>
      <c r="K13" s="101">
        <v>0</v>
      </c>
      <c r="L13" s="101">
        <v>0</v>
      </c>
      <c r="M13" s="101">
        <v>0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0</v>
      </c>
      <c r="F14" s="101">
        <v>0</v>
      </c>
      <c r="G14" s="101">
        <v>0</v>
      </c>
      <c r="H14" s="102">
        <v>0</v>
      </c>
      <c r="I14" s="101">
        <v>0</v>
      </c>
      <c r="J14" s="103">
        <v>0</v>
      </c>
      <c r="K14" s="101">
        <v>0</v>
      </c>
      <c r="L14" s="101">
        <v>0</v>
      </c>
      <c r="M14" s="101">
        <v>0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0</v>
      </c>
      <c r="F15" s="101">
        <v>0</v>
      </c>
      <c r="G15" s="101">
        <v>0</v>
      </c>
      <c r="H15" s="102">
        <v>0</v>
      </c>
      <c r="I15" s="101">
        <v>0</v>
      </c>
      <c r="J15" s="103">
        <v>0</v>
      </c>
      <c r="K15" s="101">
        <v>0</v>
      </c>
      <c r="L15" s="101">
        <v>0</v>
      </c>
      <c r="M15" s="101">
        <v>0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0</v>
      </c>
      <c r="F16" s="101">
        <v>0</v>
      </c>
      <c r="G16" s="101">
        <v>0</v>
      </c>
      <c r="H16" s="102">
        <v>0</v>
      </c>
      <c r="I16" s="101">
        <v>0</v>
      </c>
      <c r="J16" s="103">
        <v>0</v>
      </c>
      <c r="K16" s="101">
        <v>0</v>
      </c>
      <c r="L16" s="101">
        <v>0</v>
      </c>
      <c r="M16" s="101">
        <v>0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0</v>
      </c>
      <c r="F17" s="101">
        <v>0</v>
      </c>
      <c r="G17" s="101">
        <v>0</v>
      </c>
      <c r="H17" s="102">
        <v>0</v>
      </c>
      <c r="I17" s="101">
        <v>0</v>
      </c>
      <c r="J17" s="103">
        <v>0</v>
      </c>
      <c r="K17" s="101">
        <v>0</v>
      </c>
      <c r="L17" s="101">
        <v>0</v>
      </c>
      <c r="M17" s="101">
        <v>0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0</v>
      </c>
      <c r="H18" s="102">
        <v>0</v>
      </c>
      <c r="I18" s="101">
        <v>0</v>
      </c>
      <c r="J18" s="103">
        <v>0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0</v>
      </c>
      <c r="F21" s="101">
        <v>0</v>
      </c>
      <c r="G21" s="101">
        <v>0</v>
      </c>
      <c r="H21" s="102">
        <v>0</v>
      </c>
      <c r="I21" s="101">
        <v>0</v>
      </c>
      <c r="J21" s="103">
        <v>0</v>
      </c>
      <c r="K21" s="101">
        <v>0</v>
      </c>
      <c r="L21" s="101">
        <v>0</v>
      </c>
      <c r="M21" s="101">
        <v>0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0</v>
      </c>
      <c r="F22" s="101">
        <v>0</v>
      </c>
      <c r="G22" s="101">
        <v>0</v>
      </c>
      <c r="H22" s="102">
        <v>0</v>
      </c>
      <c r="I22" s="101">
        <v>0</v>
      </c>
      <c r="J22" s="103">
        <v>0</v>
      </c>
      <c r="K22" s="101">
        <v>0</v>
      </c>
      <c r="L22" s="101">
        <v>0</v>
      </c>
      <c r="M22" s="101">
        <v>0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0</v>
      </c>
      <c r="F23" s="101">
        <v>0</v>
      </c>
      <c r="G23" s="101">
        <v>0</v>
      </c>
      <c r="H23" s="102">
        <v>0</v>
      </c>
      <c r="I23" s="101">
        <v>0</v>
      </c>
      <c r="J23" s="103">
        <v>0</v>
      </c>
      <c r="K23" s="101">
        <v>0</v>
      </c>
      <c r="L23" s="101">
        <v>0</v>
      </c>
      <c r="M23" s="101">
        <v>0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0</v>
      </c>
      <c r="F24" s="101">
        <v>0</v>
      </c>
      <c r="G24" s="101">
        <v>0</v>
      </c>
      <c r="H24" s="102">
        <v>0</v>
      </c>
      <c r="I24" s="101">
        <v>0</v>
      </c>
      <c r="J24" s="103">
        <v>0</v>
      </c>
      <c r="K24" s="101">
        <v>0</v>
      </c>
      <c r="L24" s="101">
        <v>0</v>
      </c>
      <c r="M24" s="101">
        <v>0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0</v>
      </c>
      <c r="L25" s="101">
        <v>0</v>
      </c>
      <c r="M25" s="101">
        <v>0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0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0</v>
      </c>
      <c r="F29" s="101">
        <v>0</v>
      </c>
      <c r="G29" s="101">
        <v>0</v>
      </c>
      <c r="H29" s="102">
        <v>0</v>
      </c>
      <c r="I29" s="101">
        <v>0</v>
      </c>
      <c r="J29" s="103">
        <v>0</v>
      </c>
      <c r="K29" s="101">
        <v>0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0</v>
      </c>
      <c r="G30" s="101">
        <v>0</v>
      </c>
      <c r="H30" s="102">
        <v>0</v>
      </c>
      <c r="I30" s="101">
        <v>0</v>
      </c>
      <c r="J30" s="103">
        <v>0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0</v>
      </c>
      <c r="F31" s="101">
        <v>0</v>
      </c>
      <c r="G31" s="101">
        <v>0</v>
      </c>
      <c r="H31" s="102">
        <v>0</v>
      </c>
      <c r="I31" s="101">
        <v>0</v>
      </c>
      <c r="J31" s="103">
        <v>0</v>
      </c>
      <c r="K31" s="101">
        <v>0</v>
      </c>
      <c r="L31" s="101">
        <v>0</v>
      </c>
      <c r="M31" s="101">
        <v>0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0</v>
      </c>
      <c r="F32" s="101">
        <v>0</v>
      </c>
      <c r="G32" s="101">
        <v>0</v>
      </c>
      <c r="H32" s="102">
        <v>0</v>
      </c>
      <c r="I32" s="101">
        <v>0</v>
      </c>
      <c r="J32" s="103">
        <v>0</v>
      </c>
      <c r="K32" s="101">
        <v>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0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0</v>
      </c>
      <c r="F36" s="101">
        <v>0</v>
      </c>
      <c r="G36" s="101">
        <v>0</v>
      </c>
      <c r="H36" s="102">
        <v>0</v>
      </c>
      <c r="I36" s="101">
        <v>0</v>
      </c>
      <c r="J36" s="103">
        <v>0</v>
      </c>
      <c r="K36" s="101">
        <v>0</v>
      </c>
      <c r="L36" s="101">
        <v>0</v>
      </c>
      <c r="M36" s="101">
        <v>0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0</v>
      </c>
      <c r="H37" s="102">
        <v>0</v>
      </c>
      <c r="I37" s="101">
        <v>0</v>
      </c>
      <c r="J37" s="103">
        <v>0</v>
      </c>
      <c r="K37" s="101">
        <v>0</v>
      </c>
      <c r="L37" s="101">
        <v>0</v>
      </c>
      <c r="M37" s="101">
        <v>0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0</v>
      </c>
      <c r="F38" s="101">
        <v>0</v>
      </c>
      <c r="G38" s="101">
        <v>0</v>
      </c>
      <c r="H38" s="102">
        <v>0</v>
      </c>
      <c r="I38" s="101">
        <v>0</v>
      </c>
      <c r="J38" s="103">
        <v>0</v>
      </c>
      <c r="K38" s="101">
        <v>0</v>
      </c>
      <c r="L38" s="101">
        <v>0</v>
      </c>
      <c r="M38" s="101">
        <v>0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0</v>
      </c>
      <c r="F39" s="101">
        <v>0</v>
      </c>
      <c r="G39" s="101">
        <v>0</v>
      </c>
      <c r="H39" s="102">
        <v>0</v>
      </c>
      <c r="I39" s="101">
        <v>0</v>
      </c>
      <c r="J39" s="103">
        <v>0</v>
      </c>
      <c r="K39" s="101">
        <v>0</v>
      </c>
      <c r="L39" s="101">
        <v>0</v>
      </c>
      <c r="M39" s="101">
        <v>0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0</v>
      </c>
      <c r="F40" s="101">
        <v>0</v>
      </c>
      <c r="G40" s="101">
        <v>0</v>
      </c>
      <c r="H40" s="102">
        <v>0</v>
      </c>
      <c r="I40" s="101">
        <v>0</v>
      </c>
      <c r="J40" s="103">
        <v>0</v>
      </c>
      <c r="K40" s="101">
        <v>0</v>
      </c>
      <c r="L40" s="101">
        <v>0</v>
      </c>
      <c r="M40" s="101">
        <v>0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0</v>
      </c>
      <c r="F41" s="101">
        <v>0</v>
      </c>
      <c r="G41" s="101">
        <v>0</v>
      </c>
      <c r="H41" s="102">
        <v>0</v>
      </c>
      <c r="I41" s="101">
        <v>0</v>
      </c>
      <c r="J41" s="103">
        <v>0</v>
      </c>
      <c r="K41" s="101">
        <v>0</v>
      </c>
      <c r="L41" s="101">
        <v>0</v>
      </c>
      <c r="M41" s="101">
        <v>0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0</v>
      </c>
      <c r="F42" s="101">
        <v>0</v>
      </c>
      <c r="G42" s="101">
        <v>0</v>
      </c>
      <c r="H42" s="102">
        <v>0</v>
      </c>
      <c r="I42" s="101">
        <v>0</v>
      </c>
      <c r="J42" s="103">
        <v>0</v>
      </c>
      <c r="K42" s="101">
        <v>0</v>
      </c>
      <c r="L42" s="101">
        <v>0</v>
      </c>
      <c r="M42" s="101">
        <v>0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0</v>
      </c>
      <c r="F43" s="101">
        <v>0</v>
      </c>
      <c r="G43" s="101">
        <v>0</v>
      </c>
      <c r="H43" s="102">
        <v>0</v>
      </c>
      <c r="I43" s="101">
        <v>0</v>
      </c>
      <c r="J43" s="103">
        <v>0</v>
      </c>
      <c r="K43" s="101">
        <v>0</v>
      </c>
      <c r="L43" s="101">
        <v>0</v>
      </c>
      <c r="M43" s="101">
        <v>0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0</v>
      </c>
      <c r="F44" s="101">
        <v>0</v>
      </c>
      <c r="G44" s="101">
        <v>0</v>
      </c>
      <c r="H44" s="102">
        <v>0</v>
      </c>
      <c r="I44" s="101">
        <v>0</v>
      </c>
      <c r="J44" s="103">
        <v>0</v>
      </c>
      <c r="K44" s="101">
        <v>0</v>
      </c>
      <c r="L44" s="101">
        <v>0</v>
      </c>
      <c r="M44" s="101">
        <v>0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0</v>
      </c>
      <c r="F45" s="101">
        <v>0</v>
      </c>
      <c r="G45" s="101">
        <v>0</v>
      </c>
      <c r="H45" s="102">
        <v>0</v>
      </c>
      <c r="I45" s="101">
        <v>0</v>
      </c>
      <c r="J45" s="103">
        <v>0</v>
      </c>
      <c r="K45" s="101">
        <v>0</v>
      </c>
      <c r="L45" s="101">
        <v>0</v>
      </c>
      <c r="M45" s="101">
        <v>0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0</v>
      </c>
      <c r="G46" s="94">
        <v>0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0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0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51143</v>
      </c>
      <c r="F51" s="74">
        <f t="shared" ref="F51:M51" si="4">F52+F59+F62+F63+F64+F72+F73</f>
        <v>55678</v>
      </c>
      <c r="G51" s="74">
        <f t="shared" si="4"/>
        <v>58856</v>
      </c>
      <c r="H51" s="75">
        <f t="shared" si="4"/>
        <v>100667</v>
      </c>
      <c r="I51" s="74">
        <f t="shared" si="4"/>
        <v>100145</v>
      </c>
      <c r="J51" s="76">
        <f t="shared" si="4"/>
        <v>99414</v>
      </c>
      <c r="K51" s="74">
        <f t="shared" si="4"/>
        <v>112142</v>
      </c>
      <c r="L51" s="74">
        <f t="shared" si="4"/>
        <v>117527.27715000001</v>
      </c>
      <c r="M51" s="74">
        <f t="shared" si="4"/>
        <v>123873.75011610001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94">
        <f>SUM(E57:E58)</f>
        <v>0</v>
      </c>
      <c r="F56" s="94">
        <f t="shared" ref="F56:M56" si="7">SUM(F57:F58)</f>
        <v>0</v>
      </c>
      <c r="G56" s="94">
        <f t="shared" si="7"/>
        <v>0</v>
      </c>
      <c r="H56" s="95">
        <f t="shared" si="7"/>
        <v>0</v>
      </c>
      <c r="I56" s="94">
        <f t="shared" si="7"/>
        <v>0</v>
      </c>
      <c r="J56" s="96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0</v>
      </c>
      <c r="F59" s="81">
        <f t="shared" ref="F59:M59" si="8">SUM(F60:F61)</f>
        <v>0</v>
      </c>
      <c r="G59" s="81">
        <f t="shared" si="8"/>
        <v>0</v>
      </c>
      <c r="H59" s="82">
        <f t="shared" si="8"/>
        <v>0</v>
      </c>
      <c r="I59" s="81">
        <f t="shared" si="8"/>
        <v>0</v>
      </c>
      <c r="J59" s="83">
        <f t="shared" si="8"/>
        <v>0</v>
      </c>
      <c r="K59" s="81">
        <f t="shared" si="8"/>
        <v>0</v>
      </c>
      <c r="L59" s="81">
        <f t="shared" si="8"/>
        <v>0</v>
      </c>
      <c r="M59" s="81">
        <f t="shared" si="8"/>
        <v>0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0</v>
      </c>
      <c r="F61" s="94">
        <v>0</v>
      </c>
      <c r="G61" s="94">
        <v>0</v>
      </c>
      <c r="H61" s="95">
        <v>0</v>
      </c>
      <c r="I61" s="94">
        <v>0</v>
      </c>
      <c r="J61" s="96">
        <v>0</v>
      </c>
      <c r="K61" s="94">
        <v>0</v>
      </c>
      <c r="L61" s="94">
        <v>0</v>
      </c>
      <c r="M61" s="94">
        <v>0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98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51143</v>
      </c>
      <c r="F72" s="101">
        <v>55678</v>
      </c>
      <c r="G72" s="101">
        <v>58856</v>
      </c>
      <c r="H72" s="102">
        <v>100667</v>
      </c>
      <c r="I72" s="101">
        <v>100145</v>
      </c>
      <c r="J72" s="103">
        <v>99414</v>
      </c>
      <c r="K72" s="101">
        <v>112142</v>
      </c>
      <c r="L72" s="101">
        <v>117527.27715000001</v>
      </c>
      <c r="M72" s="101">
        <v>123873.75011610001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0</v>
      </c>
      <c r="F73" s="101">
        <f t="shared" ref="F73:M73" si="12">SUM(F74:F75)</f>
        <v>0</v>
      </c>
      <c r="G73" s="101">
        <f t="shared" si="12"/>
        <v>0</v>
      </c>
      <c r="H73" s="102">
        <f t="shared" si="12"/>
        <v>0</v>
      </c>
      <c r="I73" s="101">
        <f t="shared" si="12"/>
        <v>0</v>
      </c>
      <c r="J73" s="103">
        <f t="shared" si="12"/>
        <v>0</v>
      </c>
      <c r="K73" s="101">
        <f t="shared" si="12"/>
        <v>0</v>
      </c>
      <c r="L73" s="101">
        <f t="shared" si="12"/>
        <v>0</v>
      </c>
      <c r="M73" s="101">
        <f t="shared" si="12"/>
        <v>0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0</v>
      </c>
      <c r="F75" s="94">
        <v>0</v>
      </c>
      <c r="G75" s="94">
        <v>0</v>
      </c>
      <c r="H75" s="95">
        <v>0</v>
      </c>
      <c r="I75" s="94">
        <v>0</v>
      </c>
      <c r="J75" s="96">
        <v>0</v>
      </c>
      <c r="K75" s="94">
        <v>0</v>
      </c>
      <c r="L75" s="94">
        <v>0</v>
      </c>
      <c r="M75" s="94">
        <v>0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0</v>
      </c>
      <c r="F77" s="74">
        <f t="shared" ref="F77:M77" si="13">F78+F81+F84+F85+F86+F87+F88</f>
        <v>0</v>
      </c>
      <c r="G77" s="74">
        <f t="shared" si="13"/>
        <v>0</v>
      </c>
      <c r="H77" s="75">
        <f t="shared" si="13"/>
        <v>0</v>
      </c>
      <c r="I77" s="74">
        <f t="shared" si="13"/>
        <v>0</v>
      </c>
      <c r="J77" s="76">
        <f t="shared" si="13"/>
        <v>0</v>
      </c>
      <c r="K77" s="74">
        <f t="shared" si="13"/>
        <v>0</v>
      </c>
      <c r="L77" s="74">
        <f t="shared" si="13"/>
        <v>0</v>
      </c>
      <c r="M77" s="74">
        <f t="shared" si="13"/>
        <v>0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0</v>
      </c>
      <c r="F78" s="81">
        <f t="shared" ref="F78:M78" si="14">SUM(F79:F80)</f>
        <v>0</v>
      </c>
      <c r="G78" s="81">
        <f t="shared" si="14"/>
        <v>0</v>
      </c>
      <c r="H78" s="82">
        <f t="shared" si="14"/>
        <v>0</v>
      </c>
      <c r="I78" s="81">
        <f t="shared" si="14"/>
        <v>0</v>
      </c>
      <c r="J78" s="83">
        <f t="shared" si="14"/>
        <v>0</v>
      </c>
      <c r="K78" s="81">
        <f t="shared" si="14"/>
        <v>0</v>
      </c>
      <c r="L78" s="81">
        <f t="shared" si="14"/>
        <v>0</v>
      </c>
      <c r="M78" s="81">
        <f t="shared" si="14"/>
        <v>0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0</v>
      </c>
      <c r="F80" s="94">
        <v>0</v>
      </c>
      <c r="G80" s="94">
        <v>0</v>
      </c>
      <c r="H80" s="95">
        <v>0</v>
      </c>
      <c r="I80" s="94">
        <v>0</v>
      </c>
      <c r="J80" s="96">
        <v>0</v>
      </c>
      <c r="K80" s="94">
        <v>0</v>
      </c>
      <c r="L80" s="94">
        <v>0</v>
      </c>
      <c r="M80" s="94">
        <v>0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0</v>
      </c>
      <c r="F81" s="101">
        <f t="shared" ref="F81:M81" si="15">SUM(F82:F83)</f>
        <v>0</v>
      </c>
      <c r="G81" s="101">
        <f t="shared" si="15"/>
        <v>0</v>
      </c>
      <c r="H81" s="102">
        <f t="shared" si="15"/>
        <v>0</v>
      </c>
      <c r="I81" s="101">
        <f t="shared" si="15"/>
        <v>0</v>
      </c>
      <c r="J81" s="103">
        <f t="shared" si="15"/>
        <v>0</v>
      </c>
      <c r="K81" s="101">
        <f t="shared" si="15"/>
        <v>0</v>
      </c>
      <c r="L81" s="101">
        <f t="shared" si="15"/>
        <v>0</v>
      </c>
      <c r="M81" s="101">
        <f t="shared" si="15"/>
        <v>0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0</v>
      </c>
      <c r="F83" s="94">
        <v>0</v>
      </c>
      <c r="G83" s="94">
        <v>0</v>
      </c>
      <c r="H83" s="95">
        <v>0</v>
      </c>
      <c r="I83" s="94">
        <v>0</v>
      </c>
      <c r="J83" s="96">
        <v>0</v>
      </c>
      <c r="K83" s="94">
        <v>0</v>
      </c>
      <c r="L83" s="94">
        <v>0</v>
      </c>
      <c r="M83" s="94">
        <v>0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0</v>
      </c>
      <c r="F88" s="101">
        <v>0</v>
      </c>
      <c r="G88" s="101">
        <v>0</v>
      </c>
      <c r="H88" s="102">
        <v>0</v>
      </c>
      <c r="I88" s="101">
        <v>0</v>
      </c>
      <c r="J88" s="103">
        <v>0</v>
      </c>
      <c r="K88" s="101">
        <v>0</v>
      </c>
      <c r="L88" s="101">
        <v>0</v>
      </c>
      <c r="M88" s="101">
        <v>0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0</v>
      </c>
      <c r="F90" s="74">
        <v>0</v>
      </c>
      <c r="G90" s="74">
        <v>0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51143</v>
      </c>
      <c r="F92" s="28">
        <f t="shared" ref="F92:M92" si="16">F4+F51+F77+F90</f>
        <v>55678</v>
      </c>
      <c r="G92" s="28">
        <f t="shared" si="16"/>
        <v>58856</v>
      </c>
      <c r="H92" s="29">
        <f t="shared" si="16"/>
        <v>100667</v>
      </c>
      <c r="I92" s="28">
        <f t="shared" si="16"/>
        <v>100145</v>
      </c>
      <c r="J92" s="30">
        <f t="shared" si="16"/>
        <v>99414</v>
      </c>
      <c r="K92" s="28">
        <f t="shared" si="16"/>
        <v>112142</v>
      </c>
      <c r="L92" s="28">
        <f t="shared" si="16"/>
        <v>117527.27715000001</v>
      </c>
      <c r="M92" s="28">
        <f t="shared" si="16"/>
        <v>123873.75011610001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/>
      <c r="D101" s="123"/>
      <c r="N101" s="123"/>
      <c r="O101" s="123"/>
    </row>
    <row r="102" spans="3:15" s="15" customFormat="1" x14ac:dyDescent="0.2">
      <c r="C102" s="123"/>
      <c r="D102" s="123"/>
      <c r="N102" s="123"/>
      <c r="O102" s="123"/>
    </row>
    <row r="103" spans="3:15" s="15" customFormat="1" x14ac:dyDescent="0.2">
      <c r="C103" s="123"/>
      <c r="D103" s="123"/>
      <c r="N103" s="123"/>
      <c r="O103" s="123"/>
    </row>
    <row r="104" spans="3:15" s="15" customFormat="1" x14ac:dyDescent="0.2">
      <c r="C104" s="123"/>
      <c r="D104" s="123"/>
      <c r="N104" s="123"/>
      <c r="O104" s="123"/>
    </row>
    <row r="105" spans="3:15" s="15" customFormat="1" x14ac:dyDescent="0.2">
      <c r="C105" s="123"/>
      <c r="D105" s="123"/>
      <c r="N105" s="123"/>
      <c r="O105" s="123"/>
    </row>
    <row r="106" spans="3:15" s="15" customFormat="1" x14ac:dyDescent="0.2">
      <c r="C106" s="123"/>
      <c r="D106" s="123"/>
      <c r="N106" s="123"/>
      <c r="O106" s="123"/>
    </row>
    <row r="107" spans="3:15" s="15" customFormat="1" x14ac:dyDescent="0.2">
      <c r="C107" s="123"/>
      <c r="D107" s="123"/>
      <c r="N107" s="123"/>
      <c r="O107" s="123"/>
    </row>
    <row r="108" spans="3:15" s="15" customFormat="1" x14ac:dyDescent="0.2">
      <c r="C108" s="123"/>
      <c r="D108" s="123"/>
      <c r="N108" s="123"/>
      <c r="O108" s="123"/>
    </row>
    <row r="109" spans="3:15" s="15" customFormat="1" x14ac:dyDescent="0.2">
      <c r="C109" s="123"/>
      <c r="D109" s="123"/>
      <c r="N109" s="123"/>
      <c r="O109" s="123"/>
    </row>
    <row r="110" spans="3:15" s="15" customFormat="1" x14ac:dyDescent="0.2">
      <c r="C110" s="123"/>
      <c r="D110" s="123"/>
      <c r="N110" s="123"/>
      <c r="O110" s="123"/>
    </row>
    <row r="111" spans="3:15" s="15" customFormat="1" x14ac:dyDescent="0.2">
      <c r="C111" s="123"/>
      <c r="D111" s="123"/>
      <c r="N111" s="123"/>
      <c r="O111" s="123"/>
    </row>
    <row r="112" spans="3:15" s="15" customFormat="1" x14ac:dyDescent="0.2">
      <c r="C112" s="123"/>
      <c r="D112" s="123"/>
      <c r="N112" s="123"/>
      <c r="O112" s="123"/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203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323562</v>
      </c>
      <c r="F4" s="74">
        <f t="shared" ref="F4:M4" si="0">F5+F8+F47</f>
        <v>367350</v>
      </c>
      <c r="G4" s="74">
        <f t="shared" si="0"/>
        <v>382121</v>
      </c>
      <c r="H4" s="75">
        <f t="shared" si="0"/>
        <v>434894</v>
      </c>
      <c r="I4" s="74">
        <f t="shared" si="0"/>
        <v>430200</v>
      </c>
      <c r="J4" s="76">
        <f t="shared" si="0"/>
        <v>430037</v>
      </c>
      <c r="K4" s="74">
        <f t="shared" si="0"/>
        <v>468982</v>
      </c>
      <c r="L4" s="74">
        <f t="shared" si="0"/>
        <v>487219.67767141497</v>
      </c>
      <c r="M4" s="74">
        <f t="shared" si="0"/>
        <v>521465.44926567143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321492</v>
      </c>
      <c r="F5" s="81">
        <f t="shared" ref="F5:M5" si="1">SUM(F6:F7)</f>
        <v>351914</v>
      </c>
      <c r="G5" s="81">
        <f t="shared" si="1"/>
        <v>375162</v>
      </c>
      <c r="H5" s="82">
        <f t="shared" si="1"/>
        <v>413905</v>
      </c>
      <c r="I5" s="81">
        <f t="shared" si="1"/>
        <v>416211</v>
      </c>
      <c r="J5" s="83">
        <f t="shared" si="1"/>
        <v>416210</v>
      </c>
      <c r="K5" s="81">
        <f t="shared" si="1"/>
        <v>439682</v>
      </c>
      <c r="L5" s="81">
        <f t="shared" si="1"/>
        <v>452280.97</v>
      </c>
      <c r="M5" s="81">
        <f t="shared" si="1"/>
        <v>484640.05138000002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294860</v>
      </c>
      <c r="F6" s="88">
        <v>351914</v>
      </c>
      <c r="G6" s="88">
        <v>375162</v>
      </c>
      <c r="H6" s="89">
        <v>357803</v>
      </c>
      <c r="I6" s="88">
        <v>360109</v>
      </c>
      <c r="J6" s="90">
        <v>416210</v>
      </c>
      <c r="K6" s="88">
        <v>380494</v>
      </c>
      <c r="L6" s="88">
        <v>390192.75799999997</v>
      </c>
      <c r="M6" s="88">
        <v>419199.07593200001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26632</v>
      </c>
      <c r="F7" s="94">
        <v>0</v>
      </c>
      <c r="G7" s="94">
        <v>0</v>
      </c>
      <c r="H7" s="95">
        <v>56102</v>
      </c>
      <c r="I7" s="94">
        <v>56102</v>
      </c>
      <c r="J7" s="96">
        <v>0</v>
      </c>
      <c r="K7" s="94">
        <v>59188</v>
      </c>
      <c r="L7" s="94">
        <v>62088.212</v>
      </c>
      <c r="M7" s="94">
        <v>65440.975448000005</v>
      </c>
      <c r="N7" s="97" t="s">
        <v>44</v>
      </c>
      <c r="O7" s="92" t="s">
        <v>44</v>
      </c>
      <c r="AA7" s="27">
        <v>1</v>
      </c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2070</v>
      </c>
      <c r="F8" s="81">
        <f t="shared" ref="F8:M8" si="2">SUM(F9:F46)</f>
        <v>15436</v>
      </c>
      <c r="G8" s="81">
        <f t="shared" si="2"/>
        <v>6959</v>
      </c>
      <c r="H8" s="82">
        <f t="shared" si="2"/>
        <v>20989</v>
      </c>
      <c r="I8" s="81">
        <f t="shared" si="2"/>
        <v>13989</v>
      </c>
      <c r="J8" s="83">
        <f t="shared" si="2"/>
        <v>13814</v>
      </c>
      <c r="K8" s="81">
        <f t="shared" si="2"/>
        <v>29300</v>
      </c>
      <c r="L8" s="81">
        <f t="shared" si="2"/>
        <v>34938.707671415003</v>
      </c>
      <c r="M8" s="81">
        <f t="shared" si="2"/>
        <v>36825.397885671409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0</v>
      </c>
      <c r="F9" s="88">
        <v>0</v>
      </c>
      <c r="G9" s="88">
        <v>0</v>
      </c>
      <c r="H9" s="89">
        <v>0</v>
      </c>
      <c r="I9" s="88">
        <v>0</v>
      </c>
      <c r="J9" s="90">
        <v>0</v>
      </c>
      <c r="K9" s="88">
        <v>0</v>
      </c>
      <c r="L9" s="88">
        <v>24.126999999999999</v>
      </c>
      <c r="M9" s="88">
        <v>25.429857999999999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0</v>
      </c>
      <c r="F10" s="101">
        <v>0</v>
      </c>
      <c r="G10" s="101">
        <v>312</v>
      </c>
      <c r="H10" s="102">
        <v>0</v>
      </c>
      <c r="I10" s="101">
        <v>0</v>
      </c>
      <c r="J10" s="103">
        <v>0</v>
      </c>
      <c r="K10" s="101">
        <v>0</v>
      </c>
      <c r="L10" s="101">
        <v>0</v>
      </c>
      <c r="M10" s="101">
        <v>0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0</v>
      </c>
      <c r="F11" s="101">
        <v>0</v>
      </c>
      <c r="G11" s="101">
        <v>0</v>
      </c>
      <c r="H11" s="102">
        <v>2362</v>
      </c>
      <c r="I11" s="101">
        <v>2362</v>
      </c>
      <c r="J11" s="103">
        <v>0</v>
      </c>
      <c r="K11" s="101">
        <v>10958</v>
      </c>
      <c r="L11" s="101">
        <v>6552.9690000000001</v>
      </c>
      <c r="M11" s="101">
        <v>18932.829325999999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0</v>
      </c>
      <c r="F12" s="101">
        <v>0</v>
      </c>
      <c r="G12" s="101">
        <v>0</v>
      </c>
      <c r="H12" s="102">
        <v>0</v>
      </c>
      <c r="I12" s="101">
        <v>0</v>
      </c>
      <c r="J12" s="103">
        <v>0</v>
      </c>
      <c r="K12" s="101">
        <v>0</v>
      </c>
      <c r="L12" s="101">
        <v>0</v>
      </c>
      <c r="M12" s="101">
        <v>0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176</v>
      </c>
      <c r="F13" s="101">
        <v>0</v>
      </c>
      <c r="G13" s="101">
        <v>0</v>
      </c>
      <c r="H13" s="102">
        <v>0</v>
      </c>
      <c r="I13" s="101">
        <v>0</v>
      </c>
      <c r="J13" s="103">
        <v>0</v>
      </c>
      <c r="K13" s="101">
        <v>0</v>
      </c>
      <c r="L13" s="101">
        <v>0</v>
      </c>
      <c r="M13" s="101">
        <v>0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554</v>
      </c>
      <c r="F14" s="101">
        <v>1209</v>
      </c>
      <c r="G14" s="101">
        <v>436</v>
      </c>
      <c r="H14" s="102">
        <v>2500</v>
      </c>
      <c r="I14" s="101">
        <v>2500</v>
      </c>
      <c r="J14" s="103">
        <v>577</v>
      </c>
      <c r="K14" s="101">
        <v>2635</v>
      </c>
      <c r="L14" s="101">
        <v>3882.3489999999993</v>
      </c>
      <c r="M14" s="101">
        <v>4091.9958459999993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0</v>
      </c>
      <c r="F15" s="101">
        <v>0</v>
      </c>
      <c r="G15" s="101">
        <v>0</v>
      </c>
      <c r="H15" s="102">
        <v>0</v>
      </c>
      <c r="I15" s="101">
        <v>0</v>
      </c>
      <c r="J15" s="103">
        <v>0</v>
      </c>
      <c r="K15" s="101">
        <v>0</v>
      </c>
      <c r="L15" s="101">
        <v>0</v>
      </c>
      <c r="M15" s="101">
        <v>0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0</v>
      </c>
      <c r="F16" s="101">
        <v>0</v>
      </c>
      <c r="G16" s="101">
        <v>0</v>
      </c>
      <c r="H16" s="102">
        <v>0</v>
      </c>
      <c r="I16" s="101">
        <v>0</v>
      </c>
      <c r="J16" s="103">
        <v>0</v>
      </c>
      <c r="K16" s="101">
        <v>0</v>
      </c>
      <c r="L16" s="101">
        <v>0</v>
      </c>
      <c r="M16" s="101">
        <v>0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0</v>
      </c>
      <c r="F17" s="101">
        <v>0</v>
      </c>
      <c r="G17" s="101">
        <v>0</v>
      </c>
      <c r="H17" s="102">
        <v>3500</v>
      </c>
      <c r="I17" s="101">
        <v>3500</v>
      </c>
      <c r="J17" s="103">
        <v>199</v>
      </c>
      <c r="K17" s="101">
        <v>0</v>
      </c>
      <c r="L17" s="101">
        <v>0</v>
      </c>
      <c r="M17" s="101">
        <v>0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0</v>
      </c>
      <c r="H18" s="102">
        <v>0</v>
      </c>
      <c r="I18" s="101">
        <v>0</v>
      </c>
      <c r="J18" s="103">
        <v>0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0</v>
      </c>
      <c r="F21" s="101">
        <v>0</v>
      </c>
      <c r="G21" s="101">
        <v>0</v>
      </c>
      <c r="H21" s="102">
        <v>0</v>
      </c>
      <c r="I21" s="101">
        <v>0</v>
      </c>
      <c r="J21" s="103">
        <v>0</v>
      </c>
      <c r="K21" s="101">
        <v>0</v>
      </c>
      <c r="L21" s="101">
        <v>0</v>
      </c>
      <c r="M21" s="101">
        <v>0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0</v>
      </c>
      <c r="F22" s="101">
        <v>0</v>
      </c>
      <c r="G22" s="101">
        <v>0</v>
      </c>
      <c r="H22" s="102">
        <v>0</v>
      </c>
      <c r="I22" s="101">
        <v>0</v>
      </c>
      <c r="J22" s="103">
        <v>0</v>
      </c>
      <c r="K22" s="101">
        <v>0</v>
      </c>
      <c r="L22" s="101">
        <v>0</v>
      </c>
      <c r="M22" s="101">
        <v>0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0</v>
      </c>
      <c r="F23" s="101">
        <v>0</v>
      </c>
      <c r="G23" s="101">
        <v>0</v>
      </c>
      <c r="H23" s="102">
        <v>0</v>
      </c>
      <c r="I23" s="101">
        <v>0</v>
      </c>
      <c r="J23" s="103">
        <v>0</v>
      </c>
      <c r="K23" s="101">
        <v>0</v>
      </c>
      <c r="L23" s="101">
        <v>0</v>
      </c>
      <c r="M23" s="101">
        <v>0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0</v>
      </c>
      <c r="F24" s="101">
        <v>0</v>
      </c>
      <c r="G24" s="101">
        <v>0</v>
      </c>
      <c r="H24" s="102">
        <v>0</v>
      </c>
      <c r="I24" s="101">
        <v>0</v>
      </c>
      <c r="J24" s="103">
        <v>0</v>
      </c>
      <c r="K24" s="101">
        <v>0</v>
      </c>
      <c r="L24" s="101">
        <v>0</v>
      </c>
      <c r="M24" s="101">
        <v>0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0</v>
      </c>
      <c r="L25" s="101">
        <v>0</v>
      </c>
      <c r="M25" s="101">
        <v>0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0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0</v>
      </c>
      <c r="F29" s="101">
        <v>0</v>
      </c>
      <c r="G29" s="101">
        <v>0</v>
      </c>
      <c r="H29" s="102">
        <v>0</v>
      </c>
      <c r="I29" s="101">
        <v>0</v>
      </c>
      <c r="J29" s="103">
        <v>0</v>
      </c>
      <c r="K29" s="101">
        <v>0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0</v>
      </c>
      <c r="G30" s="101">
        <v>0</v>
      </c>
      <c r="H30" s="102">
        <v>0</v>
      </c>
      <c r="I30" s="101">
        <v>0</v>
      </c>
      <c r="J30" s="103">
        <v>0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0</v>
      </c>
      <c r="F31" s="101">
        <v>0</v>
      </c>
      <c r="G31" s="101">
        <v>0</v>
      </c>
      <c r="H31" s="102">
        <v>2000</v>
      </c>
      <c r="I31" s="101">
        <v>1000</v>
      </c>
      <c r="J31" s="103">
        <v>1336</v>
      </c>
      <c r="K31" s="101">
        <v>8494</v>
      </c>
      <c r="L31" s="101">
        <v>6096.7879999999996</v>
      </c>
      <c r="M31" s="101">
        <v>6426.0145519999996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0</v>
      </c>
      <c r="F32" s="101">
        <v>0</v>
      </c>
      <c r="G32" s="101">
        <v>0</v>
      </c>
      <c r="H32" s="102">
        <v>0</v>
      </c>
      <c r="I32" s="101">
        <v>0</v>
      </c>
      <c r="J32" s="103">
        <v>0</v>
      </c>
      <c r="K32" s="101">
        <v>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0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190</v>
      </c>
      <c r="F36" s="101">
        <v>758</v>
      </c>
      <c r="G36" s="101">
        <v>0</v>
      </c>
      <c r="H36" s="102">
        <v>0</v>
      </c>
      <c r="I36" s="101">
        <v>0</v>
      </c>
      <c r="J36" s="103">
        <v>0</v>
      </c>
      <c r="K36" s="101">
        <v>0</v>
      </c>
      <c r="L36" s="101">
        <v>24.126999999999999</v>
      </c>
      <c r="M36" s="101">
        <v>25.429857999999999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0</v>
      </c>
      <c r="H37" s="102">
        <v>0</v>
      </c>
      <c r="I37" s="101">
        <v>0</v>
      </c>
      <c r="J37" s="103">
        <v>0</v>
      </c>
      <c r="K37" s="101">
        <v>0</v>
      </c>
      <c r="L37" s="101">
        <v>0</v>
      </c>
      <c r="M37" s="101">
        <v>0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0</v>
      </c>
      <c r="F38" s="101">
        <v>0</v>
      </c>
      <c r="G38" s="101">
        <v>260</v>
      </c>
      <c r="H38" s="102">
        <v>-24</v>
      </c>
      <c r="I38" s="101">
        <v>-24</v>
      </c>
      <c r="J38" s="103">
        <v>0</v>
      </c>
      <c r="K38" s="101">
        <v>0</v>
      </c>
      <c r="L38" s="101">
        <v>11409.973</v>
      </c>
      <c r="M38" s="101">
        <v>0.11154200000055425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0</v>
      </c>
      <c r="F39" s="101">
        <v>0</v>
      </c>
      <c r="G39" s="101">
        <v>166</v>
      </c>
      <c r="H39" s="102">
        <v>0</v>
      </c>
      <c r="I39" s="101">
        <v>0</v>
      </c>
      <c r="J39" s="103">
        <v>0</v>
      </c>
      <c r="K39" s="101">
        <v>0</v>
      </c>
      <c r="L39" s="101">
        <v>0</v>
      </c>
      <c r="M39" s="101">
        <v>0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651</v>
      </c>
      <c r="F40" s="101">
        <v>3961</v>
      </c>
      <c r="G40" s="101">
        <v>-807</v>
      </c>
      <c r="H40" s="102">
        <v>1000</v>
      </c>
      <c r="I40" s="101">
        <v>0</v>
      </c>
      <c r="J40" s="103">
        <v>589</v>
      </c>
      <c r="K40" s="101">
        <v>786</v>
      </c>
      <c r="L40" s="101">
        <v>0</v>
      </c>
      <c r="M40" s="101">
        <v>0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0</v>
      </c>
      <c r="F41" s="101">
        <v>4076</v>
      </c>
      <c r="G41" s="101">
        <v>4285</v>
      </c>
      <c r="H41" s="102">
        <v>5000</v>
      </c>
      <c r="I41" s="101">
        <v>0</v>
      </c>
      <c r="J41" s="103">
        <v>0</v>
      </c>
      <c r="K41" s="101">
        <v>0</v>
      </c>
      <c r="L41" s="101">
        <v>0.13400000000001455</v>
      </c>
      <c r="M41" s="101">
        <v>0.14123600000001535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33</v>
      </c>
      <c r="F42" s="101">
        <v>4353</v>
      </c>
      <c r="G42" s="101">
        <v>1663</v>
      </c>
      <c r="H42" s="102">
        <v>2366</v>
      </c>
      <c r="I42" s="101">
        <v>2366</v>
      </c>
      <c r="J42" s="103">
        <v>3781</v>
      </c>
      <c r="K42" s="101">
        <v>3953</v>
      </c>
      <c r="L42" s="101">
        <v>4323.9780000000001</v>
      </c>
      <c r="M42" s="101">
        <v>4557.472812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136</v>
      </c>
      <c r="F43" s="101">
        <v>1014</v>
      </c>
      <c r="G43" s="101">
        <v>496</v>
      </c>
      <c r="H43" s="102">
        <v>2235</v>
      </c>
      <c r="I43" s="101">
        <v>2235</v>
      </c>
      <c r="J43" s="103">
        <v>7237</v>
      </c>
      <c r="K43" s="101">
        <v>2374</v>
      </c>
      <c r="L43" s="101">
        <v>2381.9436714149997</v>
      </c>
      <c r="M43" s="101">
        <v>2510.5686296714098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330</v>
      </c>
      <c r="F44" s="101">
        <v>0</v>
      </c>
      <c r="G44" s="101">
        <v>123</v>
      </c>
      <c r="H44" s="102">
        <v>0</v>
      </c>
      <c r="I44" s="101">
        <v>0</v>
      </c>
      <c r="J44" s="103">
        <v>0</v>
      </c>
      <c r="K44" s="101">
        <v>0</v>
      </c>
      <c r="L44" s="101">
        <v>0</v>
      </c>
      <c r="M44" s="101">
        <v>0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0</v>
      </c>
      <c r="F45" s="101">
        <v>65</v>
      </c>
      <c r="G45" s="101">
        <v>25</v>
      </c>
      <c r="H45" s="102">
        <v>50</v>
      </c>
      <c r="I45" s="101">
        <v>50</v>
      </c>
      <c r="J45" s="103">
        <v>95</v>
      </c>
      <c r="K45" s="101">
        <v>100</v>
      </c>
      <c r="L45" s="101">
        <v>242.31899999999999</v>
      </c>
      <c r="M45" s="101">
        <v>255.40422599999999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0</v>
      </c>
      <c r="G46" s="94">
        <v>0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13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13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59267</v>
      </c>
      <c r="F51" s="74">
        <f t="shared" ref="F51:M51" si="4">F52+F59+F62+F63+F64+F72+F73</f>
        <v>64846</v>
      </c>
      <c r="G51" s="74">
        <f t="shared" si="4"/>
        <v>61965</v>
      </c>
      <c r="H51" s="75">
        <f t="shared" si="4"/>
        <v>59431</v>
      </c>
      <c r="I51" s="74">
        <f t="shared" si="4"/>
        <v>59431</v>
      </c>
      <c r="J51" s="76">
        <f t="shared" si="4"/>
        <v>57641</v>
      </c>
      <c r="K51" s="74">
        <f t="shared" si="4"/>
        <v>66350</v>
      </c>
      <c r="L51" s="74">
        <f t="shared" si="4"/>
        <v>78013.080999999991</v>
      </c>
      <c r="M51" s="74">
        <f t="shared" si="4"/>
        <v>82225.787374000007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94">
        <f>SUM(E57:E58)</f>
        <v>0</v>
      </c>
      <c r="F56" s="94">
        <f t="shared" ref="F56:M56" si="7">SUM(F57:F58)</f>
        <v>0</v>
      </c>
      <c r="G56" s="94">
        <f t="shared" si="7"/>
        <v>0</v>
      </c>
      <c r="H56" s="95">
        <f t="shared" si="7"/>
        <v>0</v>
      </c>
      <c r="I56" s="94">
        <f t="shared" si="7"/>
        <v>0</v>
      </c>
      <c r="J56" s="96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0</v>
      </c>
      <c r="F59" s="81">
        <f t="shared" ref="F59:M59" si="8">SUM(F60:F61)</f>
        <v>0</v>
      </c>
      <c r="G59" s="81">
        <f t="shared" si="8"/>
        <v>0</v>
      </c>
      <c r="H59" s="82">
        <f t="shared" si="8"/>
        <v>0</v>
      </c>
      <c r="I59" s="81">
        <f t="shared" si="8"/>
        <v>0</v>
      </c>
      <c r="J59" s="83">
        <f t="shared" si="8"/>
        <v>0</v>
      </c>
      <c r="K59" s="81">
        <f t="shared" si="8"/>
        <v>0</v>
      </c>
      <c r="L59" s="81">
        <f t="shared" si="8"/>
        <v>0</v>
      </c>
      <c r="M59" s="81">
        <f t="shared" si="8"/>
        <v>0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0</v>
      </c>
      <c r="F61" s="94">
        <v>0</v>
      </c>
      <c r="G61" s="94">
        <v>0</v>
      </c>
      <c r="H61" s="95">
        <v>0</v>
      </c>
      <c r="I61" s="94">
        <v>0</v>
      </c>
      <c r="J61" s="96">
        <v>0</v>
      </c>
      <c r="K61" s="94">
        <v>0</v>
      </c>
      <c r="L61" s="94">
        <v>0</v>
      </c>
      <c r="M61" s="94">
        <v>0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98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58782</v>
      </c>
      <c r="F72" s="101">
        <v>63037</v>
      </c>
      <c r="G72" s="101">
        <v>60414</v>
      </c>
      <c r="H72" s="102">
        <v>58157</v>
      </c>
      <c r="I72" s="101">
        <v>58157</v>
      </c>
      <c r="J72" s="103">
        <v>56095</v>
      </c>
      <c r="K72" s="101">
        <v>64677</v>
      </c>
      <c r="L72" s="101">
        <v>76258.103999999992</v>
      </c>
      <c r="M72" s="101">
        <v>80376.041616000002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485</v>
      </c>
      <c r="F73" s="101">
        <f t="shared" ref="F73:M73" si="12">SUM(F74:F75)</f>
        <v>1809</v>
      </c>
      <c r="G73" s="101">
        <f t="shared" si="12"/>
        <v>1551</v>
      </c>
      <c r="H73" s="102">
        <f t="shared" si="12"/>
        <v>1274</v>
      </c>
      <c r="I73" s="101">
        <f t="shared" si="12"/>
        <v>1274</v>
      </c>
      <c r="J73" s="103">
        <f t="shared" si="12"/>
        <v>1546</v>
      </c>
      <c r="K73" s="101">
        <f t="shared" si="12"/>
        <v>1673</v>
      </c>
      <c r="L73" s="101">
        <f t="shared" si="12"/>
        <v>1754.9769999999999</v>
      </c>
      <c r="M73" s="101">
        <f t="shared" si="12"/>
        <v>1849.745758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485</v>
      </c>
      <c r="F75" s="94">
        <v>1809</v>
      </c>
      <c r="G75" s="94">
        <v>1551</v>
      </c>
      <c r="H75" s="95">
        <v>1274</v>
      </c>
      <c r="I75" s="94">
        <v>1274</v>
      </c>
      <c r="J75" s="96">
        <v>1546</v>
      </c>
      <c r="K75" s="94">
        <v>1673</v>
      </c>
      <c r="L75" s="94">
        <v>1754.9769999999999</v>
      </c>
      <c r="M75" s="94">
        <v>1849.745758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0</v>
      </c>
      <c r="F77" s="74">
        <f t="shared" ref="F77:M77" si="13">F78+F81+F84+F85+F86+F87+F88</f>
        <v>2699</v>
      </c>
      <c r="G77" s="74">
        <f t="shared" si="13"/>
        <v>826</v>
      </c>
      <c r="H77" s="75">
        <f t="shared" si="13"/>
        <v>0</v>
      </c>
      <c r="I77" s="74">
        <f t="shared" si="13"/>
        <v>5000</v>
      </c>
      <c r="J77" s="76">
        <f t="shared" si="13"/>
        <v>5000</v>
      </c>
      <c r="K77" s="74">
        <f t="shared" si="13"/>
        <v>6366</v>
      </c>
      <c r="L77" s="74">
        <f t="shared" si="13"/>
        <v>6677.9339999999993</v>
      </c>
      <c r="M77" s="74">
        <f t="shared" si="13"/>
        <v>7038.5424359999997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0</v>
      </c>
      <c r="F78" s="81">
        <f t="shared" ref="F78:M78" si="14">SUM(F79:F80)</f>
        <v>0</v>
      </c>
      <c r="G78" s="81">
        <f t="shared" si="14"/>
        <v>0</v>
      </c>
      <c r="H78" s="82">
        <f t="shared" si="14"/>
        <v>0</v>
      </c>
      <c r="I78" s="81">
        <f t="shared" si="14"/>
        <v>0</v>
      </c>
      <c r="J78" s="83">
        <f t="shared" si="14"/>
        <v>0</v>
      </c>
      <c r="K78" s="81">
        <f t="shared" si="14"/>
        <v>0</v>
      </c>
      <c r="L78" s="81">
        <f t="shared" si="14"/>
        <v>0</v>
      </c>
      <c r="M78" s="81">
        <f t="shared" si="14"/>
        <v>0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0</v>
      </c>
      <c r="F80" s="94">
        <v>0</v>
      </c>
      <c r="G80" s="94">
        <v>0</v>
      </c>
      <c r="H80" s="95">
        <v>0</v>
      </c>
      <c r="I80" s="94">
        <v>0</v>
      </c>
      <c r="J80" s="96">
        <v>0</v>
      </c>
      <c r="K80" s="94">
        <v>0</v>
      </c>
      <c r="L80" s="94">
        <v>0</v>
      </c>
      <c r="M80" s="94">
        <v>0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0</v>
      </c>
      <c r="F81" s="101">
        <f t="shared" ref="F81:M81" si="15">SUM(F82:F83)</f>
        <v>2699</v>
      </c>
      <c r="G81" s="101">
        <f t="shared" si="15"/>
        <v>826</v>
      </c>
      <c r="H81" s="102">
        <f t="shared" si="15"/>
        <v>0</v>
      </c>
      <c r="I81" s="101">
        <f t="shared" si="15"/>
        <v>5000</v>
      </c>
      <c r="J81" s="103">
        <f t="shared" si="15"/>
        <v>5000</v>
      </c>
      <c r="K81" s="101">
        <f t="shared" si="15"/>
        <v>6366</v>
      </c>
      <c r="L81" s="101">
        <f t="shared" si="15"/>
        <v>6677.9339999999993</v>
      </c>
      <c r="M81" s="101">
        <f t="shared" si="15"/>
        <v>7038.5424359999997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0</v>
      </c>
      <c r="F83" s="94">
        <v>2699</v>
      </c>
      <c r="G83" s="94">
        <v>826</v>
      </c>
      <c r="H83" s="95">
        <v>0</v>
      </c>
      <c r="I83" s="94">
        <v>5000</v>
      </c>
      <c r="J83" s="96">
        <v>5000</v>
      </c>
      <c r="K83" s="94">
        <v>6366</v>
      </c>
      <c r="L83" s="94">
        <v>6677.9339999999993</v>
      </c>
      <c r="M83" s="94">
        <v>7038.5424359999997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0</v>
      </c>
      <c r="F88" s="101">
        <v>0</v>
      </c>
      <c r="G88" s="101">
        <v>0</v>
      </c>
      <c r="H88" s="102">
        <v>0</v>
      </c>
      <c r="I88" s="101">
        <v>0</v>
      </c>
      <c r="J88" s="103">
        <v>0</v>
      </c>
      <c r="K88" s="101">
        <v>0</v>
      </c>
      <c r="L88" s="101">
        <v>0</v>
      </c>
      <c r="M88" s="101">
        <v>0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0</v>
      </c>
      <c r="F90" s="74">
        <v>0</v>
      </c>
      <c r="G90" s="74">
        <v>0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382829</v>
      </c>
      <c r="F92" s="28">
        <f t="shared" ref="F92:M92" si="16">F4+F51+F77+F90</f>
        <v>434895</v>
      </c>
      <c r="G92" s="28">
        <f t="shared" si="16"/>
        <v>444912</v>
      </c>
      <c r="H92" s="29">
        <f t="shared" si="16"/>
        <v>494325</v>
      </c>
      <c r="I92" s="28">
        <f t="shared" si="16"/>
        <v>494631</v>
      </c>
      <c r="J92" s="30">
        <f t="shared" si="16"/>
        <v>492678</v>
      </c>
      <c r="K92" s="28">
        <f t="shared" si="16"/>
        <v>541698</v>
      </c>
      <c r="L92" s="28">
        <f t="shared" si="16"/>
        <v>571910.69267141493</v>
      </c>
      <c r="M92" s="28">
        <f t="shared" si="16"/>
        <v>610729.77907567145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/>
      <c r="D101" s="123"/>
      <c r="N101" s="123"/>
      <c r="O101" s="123"/>
    </row>
    <row r="102" spans="3:15" s="15" customFormat="1" x14ac:dyDescent="0.2">
      <c r="C102" s="123"/>
      <c r="D102" s="123"/>
      <c r="N102" s="123"/>
      <c r="O102" s="123"/>
    </row>
    <row r="103" spans="3:15" s="15" customFormat="1" x14ac:dyDescent="0.2">
      <c r="C103" s="123"/>
      <c r="D103" s="123"/>
      <c r="N103" s="123"/>
      <c r="O103" s="123"/>
    </row>
    <row r="104" spans="3:15" s="15" customFormat="1" x14ac:dyDescent="0.2">
      <c r="C104" s="123"/>
      <c r="D104" s="123"/>
      <c r="N104" s="123"/>
      <c r="O104" s="123"/>
    </row>
    <row r="105" spans="3:15" s="15" customFormat="1" x14ac:dyDescent="0.2">
      <c r="C105" s="123"/>
      <c r="D105" s="123"/>
      <c r="N105" s="123"/>
      <c r="O105" s="123"/>
    </row>
    <row r="106" spans="3:15" s="15" customFormat="1" x14ac:dyDescent="0.2">
      <c r="C106" s="123"/>
      <c r="D106" s="123"/>
      <c r="N106" s="123"/>
      <c r="O106" s="123"/>
    </row>
    <row r="107" spans="3:15" s="15" customFormat="1" x14ac:dyDescent="0.2">
      <c r="C107" s="123"/>
      <c r="D107" s="123"/>
      <c r="N107" s="123"/>
      <c r="O107" s="123"/>
    </row>
    <row r="108" spans="3:15" s="15" customFormat="1" x14ac:dyDescent="0.2">
      <c r="C108" s="123"/>
      <c r="D108" s="123"/>
      <c r="N108" s="123"/>
      <c r="O108" s="123"/>
    </row>
    <row r="109" spans="3:15" s="15" customFormat="1" x14ac:dyDescent="0.2">
      <c r="C109" s="123"/>
      <c r="D109" s="123"/>
      <c r="N109" s="123"/>
      <c r="O109" s="123"/>
    </row>
    <row r="110" spans="3:15" s="15" customFormat="1" x14ac:dyDescent="0.2">
      <c r="C110" s="123"/>
      <c r="D110" s="123"/>
      <c r="N110" s="123"/>
      <c r="O110" s="123"/>
    </row>
    <row r="111" spans="3:15" s="15" customFormat="1" x14ac:dyDescent="0.2">
      <c r="C111" s="123"/>
      <c r="D111" s="123"/>
      <c r="N111" s="123"/>
      <c r="O111" s="123"/>
    </row>
    <row r="112" spans="3:15" s="15" customFormat="1" x14ac:dyDescent="0.2">
      <c r="C112" s="123"/>
      <c r="D112" s="123"/>
      <c r="N112" s="123"/>
      <c r="O112" s="123"/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204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239075</v>
      </c>
      <c r="F4" s="74">
        <f t="shared" ref="F4:M4" si="0">F5+F8+F47</f>
        <v>250416</v>
      </c>
      <c r="G4" s="74">
        <f t="shared" si="0"/>
        <v>254935</v>
      </c>
      <c r="H4" s="75">
        <f t="shared" si="0"/>
        <v>291866.95</v>
      </c>
      <c r="I4" s="74">
        <f t="shared" si="0"/>
        <v>289607.95</v>
      </c>
      <c r="J4" s="76">
        <f t="shared" si="0"/>
        <v>281905</v>
      </c>
      <c r="K4" s="74">
        <f t="shared" si="0"/>
        <v>317081.90024999995</v>
      </c>
      <c r="L4" s="74">
        <f t="shared" si="0"/>
        <v>340874.56836225005</v>
      </c>
      <c r="M4" s="74">
        <f t="shared" si="0"/>
        <v>359671.99505381152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232382</v>
      </c>
      <c r="F5" s="81">
        <f t="shared" ref="F5:M5" si="1">SUM(F6:F7)</f>
        <v>243580</v>
      </c>
      <c r="G5" s="81">
        <f t="shared" si="1"/>
        <v>251909</v>
      </c>
      <c r="H5" s="82">
        <f t="shared" si="1"/>
        <v>282918.5</v>
      </c>
      <c r="I5" s="81">
        <f t="shared" si="1"/>
        <v>281564.5</v>
      </c>
      <c r="J5" s="83">
        <f t="shared" si="1"/>
        <v>274401</v>
      </c>
      <c r="K5" s="81">
        <f t="shared" si="1"/>
        <v>305339.46999999997</v>
      </c>
      <c r="L5" s="81">
        <f t="shared" si="1"/>
        <v>327421.07903000002</v>
      </c>
      <c r="M5" s="81">
        <f t="shared" si="1"/>
        <v>345492.01729762001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205829</v>
      </c>
      <c r="F6" s="88">
        <v>243580</v>
      </c>
      <c r="G6" s="88">
        <v>251909</v>
      </c>
      <c r="H6" s="89">
        <v>242764.50000000003</v>
      </c>
      <c r="I6" s="88">
        <v>241410.50000000003</v>
      </c>
      <c r="J6" s="90">
        <v>274401</v>
      </c>
      <c r="K6" s="88">
        <v>262977</v>
      </c>
      <c r="L6" s="88">
        <v>282982.848</v>
      </c>
      <c r="M6" s="88">
        <v>298654.12179200002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26553</v>
      </c>
      <c r="F7" s="94">
        <v>0</v>
      </c>
      <c r="G7" s="94">
        <v>0</v>
      </c>
      <c r="H7" s="95">
        <v>40154</v>
      </c>
      <c r="I7" s="94">
        <v>40154</v>
      </c>
      <c r="J7" s="96">
        <v>0</v>
      </c>
      <c r="K7" s="94">
        <v>42362.47</v>
      </c>
      <c r="L7" s="94">
        <v>44438.231029999995</v>
      </c>
      <c r="M7" s="94">
        <v>46837.895505619999</v>
      </c>
      <c r="N7" s="97" t="s">
        <v>44</v>
      </c>
      <c r="O7" s="92" t="s">
        <v>44</v>
      </c>
      <c r="AA7" s="27">
        <v>1</v>
      </c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6693</v>
      </c>
      <c r="F8" s="81">
        <f t="shared" ref="F8:M8" si="2">SUM(F9:F46)</f>
        <v>6836</v>
      </c>
      <c r="G8" s="81">
        <f t="shared" si="2"/>
        <v>3026</v>
      </c>
      <c r="H8" s="82">
        <f t="shared" si="2"/>
        <v>8948.4500000000007</v>
      </c>
      <c r="I8" s="81">
        <f t="shared" si="2"/>
        <v>8043.45</v>
      </c>
      <c r="J8" s="83">
        <f t="shared" si="2"/>
        <v>7504</v>
      </c>
      <c r="K8" s="81">
        <f t="shared" si="2"/>
        <v>11742.430249999999</v>
      </c>
      <c r="L8" s="81">
        <f t="shared" si="2"/>
        <v>13453.489332250001</v>
      </c>
      <c r="M8" s="81">
        <f t="shared" si="2"/>
        <v>14179.9777561915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0</v>
      </c>
      <c r="F9" s="88">
        <v>0</v>
      </c>
      <c r="G9" s="88">
        <v>0</v>
      </c>
      <c r="H9" s="89">
        <v>0</v>
      </c>
      <c r="I9" s="88">
        <v>0</v>
      </c>
      <c r="J9" s="90">
        <v>0</v>
      </c>
      <c r="K9" s="88">
        <v>0</v>
      </c>
      <c r="L9" s="88">
        <v>0</v>
      </c>
      <c r="M9" s="88">
        <v>0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0</v>
      </c>
      <c r="F10" s="101">
        <v>225</v>
      </c>
      <c r="G10" s="101">
        <v>37</v>
      </c>
      <c r="H10" s="102">
        <v>0</v>
      </c>
      <c r="I10" s="101">
        <v>0</v>
      </c>
      <c r="J10" s="103">
        <v>0</v>
      </c>
      <c r="K10" s="101">
        <v>200</v>
      </c>
      <c r="L10" s="101">
        <v>0</v>
      </c>
      <c r="M10" s="101">
        <v>0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0</v>
      </c>
      <c r="F11" s="101">
        <v>0</v>
      </c>
      <c r="G11" s="101">
        <v>0</v>
      </c>
      <c r="H11" s="102">
        <v>0</v>
      </c>
      <c r="I11" s="101">
        <v>0</v>
      </c>
      <c r="J11" s="103">
        <v>0</v>
      </c>
      <c r="K11" s="101">
        <v>0</v>
      </c>
      <c r="L11" s="101">
        <v>0</v>
      </c>
      <c r="M11" s="101">
        <v>0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0</v>
      </c>
      <c r="F12" s="101">
        <v>0</v>
      </c>
      <c r="G12" s="101">
        <v>0</v>
      </c>
      <c r="H12" s="102">
        <v>0</v>
      </c>
      <c r="I12" s="101">
        <v>0</v>
      </c>
      <c r="J12" s="103">
        <v>0</v>
      </c>
      <c r="K12" s="101">
        <v>0</v>
      </c>
      <c r="L12" s="101">
        <v>0</v>
      </c>
      <c r="M12" s="101">
        <v>0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0</v>
      </c>
      <c r="F13" s="101">
        <v>0</v>
      </c>
      <c r="G13" s="101">
        <v>22</v>
      </c>
      <c r="H13" s="102">
        <v>0</v>
      </c>
      <c r="I13" s="101">
        <v>0</v>
      </c>
      <c r="J13" s="103">
        <v>0</v>
      </c>
      <c r="K13" s="101">
        <v>0</v>
      </c>
      <c r="L13" s="101">
        <v>0</v>
      </c>
      <c r="M13" s="101">
        <v>0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19</v>
      </c>
      <c r="F14" s="101">
        <v>123</v>
      </c>
      <c r="G14" s="101">
        <v>122</v>
      </c>
      <c r="H14" s="102">
        <v>525</v>
      </c>
      <c r="I14" s="101">
        <v>525</v>
      </c>
      <c r="J14" s="103">
        <v>217</v>
      </c>
      <c r="K14" s="101">
        <v>227.625</v>
      </c>
      <c r="L14" s="101">
        <v>575.50762499999996</v>
      </c>
      <c r="M14" s="101">
        <v>606.58503674999997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0</v>
      </c>
      <c r="F15" s="101">
        <v>0</v>
      </c>
      <c r="G15" s="101">
        <v>1</v>
      </c>
      <c r="H15" s="102">
        <v>0</v>
      </c>
      <c r="I15" s="101">
        <v>0</v>
      </c>
      <c r="J15" s="103">
        <v>0</v>
      </c>
      <c r="K15" s="101">
        <v>0</v>
      </c>
      <c r="L15" s="101">
        <v>0</v>
      </c>
      <c r="M15" s="101">
        <v>0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0</v>
      </c>
      <c r="F16" s="101">
        <v>0</v>
      </c>
      <c r="G16" s="101">
        <v>0</v>
      </c>
      <c r="H16" s="102">
        <v>0</v>
      </c>
      <c r="I16" s="101">
        <v>0</v>
      </c>
      <c r="J16" s="103">
        <v>0</v>
      </c>
      <c r="K16" s="101">
        <v>0</v>
      </c>
      <c r="L16" s="101">
        <v>0</v>
      </c>
      <c r="M16" s="101">
        <v>0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0</v>
      </c>
      <c r="F17" s="101">
        <v>0</v>
      </c>
      <c r="G17" s="101">
        <v>0</v>
      </c>
      <c r="H17" s="102">
        <v>0</v>
      </c>
      <c r="I17" s="101">
        <v>0</v>
      </c>
      <c r="J17" s="103">
        <v>0</v>
      </c>
      <c r="K17" s="101">
        <v>0</v>
      </c>
      <c r="L17" s="101">
        <v>0</v>
      </c>
      <c r="M17" s="101">
        <v>0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0</v>
      </c>
      <c r="H18" s="102">
        <v>0</v>
      </c>
      <c r="I18" s="101">
        <v>0</v>
      </c>
      <c r="J18" s="103">
        <v>0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0</v>
      </c>
      <c r="F21" s="101">
        <v>0</v>
      </c>
      <c r="G21" s="101">
        <v>0</v>
      </c>
      <c r="H21" s="102">
        <v>0</v>
      </c>
      <c r="I21" s="101">
        <v>0</v>
      </c>
      <c r="J21" s="103">
        <v>0</v>
      </c>
      <c r="K21" s="101">
        <v>0</v>
      </c>
      <c r="L21" s="101">
        <v>0</v>
      </c>
      <c r="M21" s="101">
        <v>0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104</v>
      </c>
      <c r="F22" s="101">
        <v>0</v>
      </c>
      <c r="G22" s="101">
        <v>0</v>
      </c>
      <c r="H22" s="102">
        <v>0</v>
      </c>
      <c r="I22" s="101">
        <v>0</v>
      </c>
      <c r="J22" s="103">
        <v>0</v>
      </c>
      <c r="K22" s="101">
        <v>0</v>
      </c>
      <c r="L22" s="101">
        <v>0</v>
      </c>
      <c r="M22" s="101">
        <v>0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0</v>
      </c>
      <c r="F23" s="101">
        <v>0</v>
      </c>
      <c r="G23" s="101">
        <v>0</v>
      </c>
      <c r="H23" s="102">
        <v>0</v>
      </c>
      <c r="I23" s="101">
        <v>0</v>
      </c>
      <c r="J23" s="103">
        <v>0</v>
      </c>
      <c r="K23" s="101">
        <v>0</v>
      </c>
      <c r="L23" s="101">
        <v>0</v>
      </c>
      <c r="M23" s="101">
        <v>0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0</v>
      </c>
      <c r="F24" s="101">
        <v>0</v>
      </c>
      <c r="G24" s="101">
        <v>0</v>
      </c>
      <c r="H24" s="102">
        <v>0</v>
      </c>
      <c r="I24" s="101">
        <v>0</v>
      </c>
      <c r="J24" s="103">
        <v>0</v>
      </c>
      <c r="K24" s="101">
        <v>0</v>
      </c>
      <c r="L24" s="101">
        <v>0</v>
      </c>
      <c r="M24" s="101">
        <v>0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0</v>
      </c>
      <c r="L25" s="101">
        <v>0</v>
      </c>
      <c r="M25" s="101">
        <v>0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0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0</v>
      </c>
      <c r="F29" s="101">
        <v>0</v>
      </c>
      <c r="G29" s="101">
        <v>0</v>
      </c>
      <c r="H29" s="102">
        <v>0</v>
      </c>
      <c r="I29" s="101">
        <v>0</v>
      </c>
      <c r="J29" s="103">
        <v>0</v>
      </c>
      <c r="K29" s="101">
        <v>0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0</v>
      </c>
      <c r="G30" s="101">
        <v>0</v>
      </c>
      <c r="H30" s="102">
        <v>0</v>
      </c>
      <c r="I30" s="101">
        <v>0</v>
      </c>
      <c r="J30" s="103">
        <v>0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0</v>
      </c>
      <c r="F31" s="101">
        <v>0</v>
      </c>
      <c r="G31" s="101">
        <v>0</v>
      </c>
      <c r="H31" s="102">
        <v>0</v>
      </c>
      <c r="I31" s="101">
        <v>0</v>
      </c>
      <c r="J31" s="103">
        <v>0</v>
      </c>
      <c r="K31" s="101">
        <v>0</v>
      </c>
      <c r="L31" s="101">
        <v>0</v>
      </c>
      <c r="M31" s="101">
        <v>0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0</v>
      </c>
      <c r="F32" s="101">
        <v>1</v>
      </c>
      <c r="G32" s="101">
        <v>0</v>
      </c>
      <c r="H32" s="102">
        <v>0</v>
      </c>
      <c r="I32" s="101">
        <v>0</v>
      </c>
      <c r="J32" s="103">
        <v>0</v>
      </c>
      <c r="K32" s="101">
        <v>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0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0</v>
      </c>
      <c r="F36" s="101">
        <v>0</v>
      </c>
      <c r="G36" s="101">
        <v>0</v>
      </c>
      <c r="H36" s="102">
        <v>0</v>
      </c>
      <c r="I36" s="101">
        <v>0</v>
      </c>
      <c r="J36" s="103">
        <v>0</v>
      </c>
      <c r="K36" s="101">
        <v>0</v>
      </c>
      <c r="L36" s="101">
        <v>0</v>
      </c>
      <c r="M36" s="101">
        <v>0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0</v>
      </c>
      <c r="H37" s="102">
        <v>0</v>
      </c>
      <c r="I37" s="101">
        <v>0</v>
      </c>
      <c r="J37" s="103">
        <v>0</v>
      </c>
      <c r="K37" s="101">
        <v>0</v>
      </c>
      <c r="L37" s="101">
        <v>0</v>
      </c>
      <c r="M37" s="101">
        <v>0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0</v>
      </c>
      <c r="F38" s="101">
        <v>412</v>
      </c>
      <c r="G38" s="101">
        <v>96</v>
      </c>
      <c r="H38" s="102">
        <v>3360</v>
      </c>
      <c r="I38" s="101">
        <v>3360</v>
      </c>
      <c r="J38" s="103">
        <v>1260</v>
      </c>
      <c r="K38" s="101">
        <v>4384.2</v>
      </c>
      <c r="L38" s="101">
        <v>3743.0417999999995</v>
      </c>
      <c r="M38" s="101">
        <v>3945.1660571999996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1727</v>
      </c>
      <c r="F39" s="101">
        <v>276</v>
      </c>
      <c r="G39" s="101">
        <v>0</v>
      </c>
      <c r="H39" s="102">
        <v>1260</v>
      </c>
      <c r="I39" s="101">
        <v>355</v>
      </c>
      <c r="J39" s="103">
        <v>200</v>
      </c>
      <c r="K39" s="101">
        <v>216.70000000000005</v>
      </c>
      <c r="L39" s="101">
        <v>1381.2183</v>
      </c>
      <c r="M39" s="101">
        <v>1455.8040882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0</v>
      </c>
      <c r="F40" s="101">
        <v>0</v>
      </c>
      <c r="G40" s="101">
        <v>0</v>
      </c>
      <c r="H40" s="102">
        <v>0</v>
      </c>
      <c r="I40" s="101">
        <v>0</v>
      </c>
      <c r="J40" s="103">
        <v>0</v>
      </c>
      <c r="K40" s="101">
        <v>0</v>
      </c>
      <c r="L40" s="101">
        <v>0</v>
      </c>
      <c r="M40" s="101">
        <v>0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0</v>
      </c>
      <c r="F41" s="101">
        <v>0</v>
      </c>
      <c r="G41" s="101">
        <v>0</v>
      </c>
      <c r="H41" s="102">
        <v>0</v>
      </c>
      <c r="I41" s="101">
        <v>0</v>
      </c>
      <c r="J41" s="103">
        <v>0</v>
      </c>
      <c r="K41" s="101">
        <v>0</v>
      </c>
      <c r="L41" s="101">
        <v>0</v>
      </c>
      <c r="M41" s="101">
        <v>0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2988</v>
      </c>
      <c r="F42" s="101">
        <v>3952</v>
      </c>
      <c r="G42" s="101">
        <v>2580</v>
      </c>
      <c r="H42" s="102">
        <v>3520</v>
      </c>
      <c r="I42" s="101">
        <v>3520</v>
      </c>
      <c r="J42" s="103">
        <v>4112</v>
      </c>
      <c r="K42" s="101">
        <v>4478.3999999999996</v>
      </c>
      <c r="L42" s="101">
        <v>3858.6415999999999</v>
      </c>
      <c r="M42" s="101">
        <v>4067.0082464000002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1824</v>
      </c>
      <c r="F43" s="101">
        <v>1805</v>
      </c>
      <c r="G43" s="101">
        <v>16</v>
      </c>
      <c r="H43" s="102">
        <v>178.44999999999982</v>
      </c>
      <c r="I43" s="101">
        <v>178.44999999999982</v>
      </c>
      <c r="J43" s="103">
        <v>1092</v>
      </c>
      <c r="K43" s="101">
        <v>1565.7802499999998</v>
      </c>
      <c r="L43" s="101">
        <v>3779.9784822499996</v>
      </c>
      <c r="M43" s="101">
        <v>3984.0973202914997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31</v>
      </c>
      <c r="F44" s="101">
        <v>42</v>
      </c>
      <c r="G44" s="101">
        <v>23</v>
      </c>
      <c r="H44" s="102">
        <v>0</v>
      </c>
      <c r="I44" s="101">
        <v>0</v>
      </c>
      <c r="J44" s="103">
        <v>0</v>
      </c>
      <c r="K44" s="101">
        <v>0</v>
      </c>
      <c r="L44" s="101">
        <v>0</v>
      </c>
      <c r="M44" s="101">
        <v>0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0</v>
      </c>
      <c r="F45" s="101">
        <v>0</v>
      </c>
      <c r="G45" s="101">
        <v>129</v>
      </c>
      <c r="H45" s="102">
        <v>105</v>
      </c>
      <c r="I45" s="101">
        <v>105</v>
      </c>
      <c r="J45" s="103">
        <v>623</v>
      </c>
      <c r="K45" s="101">
        <v>669.72500000000002</v>
      </c>
      <c r="L45" s="101">
        <v>115.10152499999998</v>
      </c>
      <c r="M45" s="101">
        <v>121.31700734999998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0</v>
      </c>
      <c r="G46" s="94">
        <v>0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0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0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230981</v>
      </c>
      <c r="F51" s="74">
        <f t="shared" ref="F51:M51" si="4">F52+F59+F62+F63+F64+F72+F73</f>
        <v>426654</v>
      </c>
      <c r="G51" s="74">
        <f t="shared" si="4"/>
        <v>428303</v>
      </c>
      <c r="H51" s="75">
        <f t="shared" si="4"/>
        <v>2014</v>
      </c>
      <c r="I51" s="74">
        <f t="shared" si="4"/>
        <v>4763</v>
      </c>
      <c r="J51" s="76">
        <f t="shared" si="4"/>
        <v>786</v>
      </c>
      <c r="K51" s="74">
        <f t="shared" si="4"/>
        <v>2114.6999999999998</v>
      </c>
      <c r="L51" s="74">
        <f t="shared" si="4"/>
        <v>1165.3202999999999</v>
      </c>
      <c r="M51" s="74">
        <f t="shared" si="4"/>
        <v>1228.2475961999999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94">
        <f>SUM(E57:E58)</f>
        <v>0</v>
      </c>
      <c r="F56" s="94">
        <f t="shared" ref="F56:M56" si="7">SUM(F57:F58)</f>
        <v>0</v>
      </c>
      <c r="G56" s="94">
        <f t="shared" si="7"/>
        <v>0</v>
      </c>
      <c r="H56" s="95">
        <f t="shared" si="7"/>
        <v>0</v>
      </c>
      <c r="I56" s="94">
        <f t="shared" si="7"/>
        <v>0</v>
      </c>
      <c r="J56" s="96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0</v>
      </c>
      <c r="F59" s="81">
        <f t="shared" ref="F59:M59" si="8">SUM(F60:F61)</f>
        <v>0</v>
      </c>
      <c r="G59" s="81">
        <f t="shared" si="8"/>
        <v>0</v>
      </c>
      <c r="H59" s="82">
        <f t="shared" si="8"/>
        <v>0</v>
      </c>
      <c r="I59" s="81">
        <f t="shared" si="8"/>
        <v>0</v>
      </c>
      <c r="J59" s="83">
        <f t="shared" si="8"/>
        <v>0</v>
      </c>
      <c r="K59" s="81">
        <f t="shared" si="8"/>
        <v>0</v>
      </c>
      <c r="L59" s="81">
        <f t="shared" si="8"/>
        <v>0</v>
      </c>
      <c r="M59" s="81">
        <f t="shared" si="8"/>
        <v>0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0</v>
      </c>
      <c r="F61" s="94">
        <v>0</v>
      </c>
      <c r="G61" s="94">
        <v>0</v>
      </c>
      <c r="H61" s="95">
        <v>0</v>
      </c>
      <c r="I61" s="94">
        <v>0</v>
      </c>
      <c r="J61" s="96">
        <v>0</v>
      </c>
      <c r="K61" s="94">
        <v>0</v>
      </c>
      <c r="L61" s="94">
        <v>0</v>
      </c>
      <c r="M61" s="94">
        <v>0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98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230960</v>
      </c>
      <c r="F72" s="101">
        <v>426110</v>
      </c>
      <c r="G72" s="101">
        <v>428112</v>
      </c>
      <c r="H72" s="102">
        <v>0</v>
      </c>
      <c r="I72" s="101">
        <v>2749</v>
      </c>
      <c r="J72" s="103">
        <v>0</v>
      </c>
      <c r="K72" s="101">
        <v>0</v>
      </c>
      <c r="L72" s="101">
        <v>0</v>
      </c>
      <c r="M72" s="101">
        <v>0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21</v>
      </c>
      <c r="F73" s="101">
        <f t="shared" ref="F73:M73" si="12">SUM(F74:F75)</f>
        <v>544</v>
      </c>
      <c r="G73" s="101">
        <f t="shared" si="12"/>
        <v>191</v>
      </c>
      <c r="H73" s="102">
        <f t="shared" si="12"/>
        <v>2014</v>
      </c>
      <c r="I73" s="101">
        <f t="shared" si="12"/>
        <v>2014</v>
      </c>
      <c r="J73" s="103">
        <f t="shared" si="12"/>
        <v>786</v>
      </c>
      <c r="K73" s="101">
        <f t="shared" si="12"/>
        <v>2114.6999999999998</v>
      </c>
      <c r="L73" s="101">
        <f t="shared" si="12"/>
        <v>1165.3202999999999</v>
      </c>
      <c r="M73" s="101">
        <f t="shared" si="12"/>
        <v>1228.2475961999999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21</v>
      </c>
      <c r="F75" s="94">
        <v>544</v>
      </c>
      <c r="G75" s="94">
        <v>191</v>
      </c>
      <c r="H75" s="95">
        <v>2014</v>
      </c>
      <c r="I75" s="94">
        <v>2014</v>
      </c>
      <c r="J75" s="96">
        <v>786</v>
      </c>
      <c r="K75" s="94">
        <v>2114.6999999999998</v>
      </c>
      <c r="L75" s="94">
        <v>1165.3202999999999</v>
      </c>
      <c r="M75" s="94">
        <v>1228.2475961999999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5900</v>
      </c>
      <c r="F77" s="74">
        <f t="shared" ref="F77:M77" si="13">F78+F81+F84+F85+F86+F87+F88</f>
        <v>5034</v>
      </c>
      <c r="G77" s="74">
        <f t="shared" si="13"/>
        <v>5522</v>
      </c>
      <c r="H77" s="75">
        <f t="shared" si="13"/>
        <v>2540</v>
      </c>
      <c r="I77" s="74">
        <f t="shared" si="13"/>
        <v>3445</v>
      </c>
      <c r="J77" s="76">
        <f t="shared" si="13"/>
        <v>3444</v>
      </c>
      <c r="K77" s="74">
        <f t="shared" si="13"/>
        <v>320</v>
      </c>
      <c r="L77" s="74">
        <f t="shared" si="13"/>
        <v>253</v>
      </c>
      <c r="M77" s="74">
        <f t="shared" si="13"/>
        <v>266.66200000000003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5900</v>
      </c>
      <c r="F78" s="81">
        <f t="shared" ref="F78:M78" si="14">SUM(F79:F80)</f>
        <v>5034</v>
      </c>
      <c r="G78" s="81">
        <f t="shared" si="14"/>
        <v>5522</v>
      </c>
      <c r="H78" s="82">
        <f t="shared" si="14"/>
        <v>2540</v>
      </c>
      <c r="I78" s="81">
        <f t="shared" si="14"/>
        <v>3445</v>
      </c>
      <c r="J78" s="83">
        <f t="shared" si="14"/>
        <v>3444</v>
      </c>
      <c r="K78" s="81">
        <f t="shared" si="14"/>
        <v>0</v>
      </c>
      <c r="L78" s="81">
        <f t="shared" si="14"/>
        <v>0</v>
      </c>
      <c r="M78" s="81">
        <f t="shared" si="14"/>
        <v>0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5900</v>
      </c>
      <c r="F80" s="94">
        <v>5034</v>
      </c>
      <c r="G80" s="94">
        <v>5522</v>
      </c>
      <c r="H80" s="95">
        <v>2540</v>
      </c>
      <c r="I80" s="94">
        <v>3445</v>
      </c>
      <c r="J80" s="96">
        <v>3444</v>
      </c>
      <c r="K80" s="94">
        <v>0</v>
      </c>
      <c r="L80" s="94">
        <v>0</v>
      </c>
      <c r="M80" s="94">
        <v>0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0</v>
      </c>
      <c r="F81" s="101">
        <f t="shared" ref="F81:M81" si="15">SUM(F82:F83)</f>
        <v>0</v>
      </c>
      <c r="G81" s="101">
        <f t="shared" si="15"/>
        <v>0</v>
      </c>
      <c r="H81" s="102">
        <f t="shared" si="15"/>
        <v>0</v>
      </c>
      <c r="I81" s="101">
        <f t="shared" si="15"/>
        <v>0</v>
      </c>
      <c r="J81" s="103">
        <f t="shared" si="15"/>
        <v>0</v>
      </c>
      <c r="K81" s="101">
        <f t="shared" si="15"/>
        <v>320</v>
      </c>
      <c r="L81" s="101">
        <f t="shared" si="15"/>
        <v>253</v>
      </c>
      <c r="M81" s="101">
        <f t="shared" si="15"/>
        <v>266.66200000000003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0</v>
      </c>
      <c r="F83" s="94">
        <v>0</v>
      </c>
      <c r="G83" s="94">
        <v>0</v>
      </c>
      <c r="H83" s="95">
        <v>0</v>
      </c>
      <c r="I83" s="94">
        <v>0</v>
      </c>
      <c r="J83" s="96">
        <v>0</v>
      </c>
      <c r="K83" s="94">
        <v>320</v>
      </c>
      <c r="L83" s="94">
        <v>253</v>
      </c>
      <c r="M83" s="94">
        <v>266.66200000000003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0</v>
      </c>
      <c r="F88" s="101">
        <v>0</v>
      </c>
      <c r="G88" s="101">
        <v>0</v>
      </c>
      <c r="H88" s="102">
        <v>0</v>
      </c>
      <c r="I88" s="101">
        <v>0</v>
      </c>
      <c r="J88" s="103">
        <v>0</v>
      </c>
      <c r="K88" s="101">
        <v>0</v>
      </c>
      <c r="L88" s="101">
        <v>0</v>
      </c>
      <c r="M88" s="101">
        <v>0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0</v>
      </c>
      <c r="F90" s="74">
        <v>0</v>
      </c>
      <c r="G90" s="74">
        <v>0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475956</v>
      </c>
      <c r="F92" s="28">
        <f t="shared" ref="F92:M92" si="16">F4+F51+F77+F90</f>
        <v>682104</v>
      </c>
      <c r="G92" s="28">
        <f t="shared" si="16"/>
        <v>688760</v>
      </c>
      <c r="H92" s="29">
        <f t="shared" si="16"/>
        <v>296420.95</v>
      </c>
      <c r="I92" s="28">
        <f t="shared" si="16"/>
        <v>297815.95</v>
      </c>
      <c r="J92" s="30">
        <f t="shared" si="16"/>
        <v>286135</v>
      </c>
      <c r="K92" s="28">
        <f t="shared" si="16"/>
        <v>319516.60024999996</v>
      </c>
      <c r="L92" s="28">
        <f t="shared" si="16"/>
        <v>342292.88866225007</v>
      </c>
      <c r="M92" s="28">
        <f t="shared" si="16"/>
        <v>361166.90465001151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/>
      <c r="D101" s="123"/>
      <c r="N101" s="123"/>
      <c r="O101" s="123"/>
    </row>
    <row r="102" spans="3:15" s="15" customFormat="1" x14ac:dyDescent="0.2">
      <c r="C102" s="123"/>
      <c r="D102" s="123"/>
      <c r="N102" s="123"/>
      <c r="O102" s="123"/>
    </row>
    <row r="103" spans="3:15" s="15" customFormat="1" x14ac:dyDescent="0.2">
      <c r="C103" s="123"/>
      <c r="D103" s="123"/>
      <c r="N103" s="123"/>
      <c r="O103" s="123"/>
    </row>
    <row r="104" spans="3:15" s="15" customFormat="1" x14ac:dyDescent="0.2">
      <c r="C104" s="123"/>
      <c r="D104" s="123"/>
      <c r="N104" s="123"/>
      <c r="O104" s="123"/>
    </row>
    <row r="105" spans="3:15" s="15" customFormat="1" x14ac:dyDescent="0.2">
      <c r="C105" s="123"/>
      <c r="D105" s="123"/>
      <c r="N105" s="123"/>
      <c r="O105" s="123"/>
    </row>
    <row r="106" spans="3:15" s="15" customFormat="1" x14ac:dyDescent="0.2">
      <c r="C106" s="123"/>
      <c r="D106" s="123"/>
      <c r="N106" s="123"/>
      <c r="O106" s="123"/>
    </row>
    <row r="107" spans="3:15" s="15" customFormat="1" x14ac:dyDescent="0.2">
      <c r="C107" s="123"/>
      <c r="D107" s="123"/>
      <c r="N107" s="123"/>
      <c r="O107" s="123"/>
    </row>
    <row r="108" spans="3:15" s="15" customFormat="1" x14ac:dyDescent="0.2">
      <c r="C108" s="123"/>
      <c r="D108" s="123"/>
      <c r="N108" s="123"/>
      <c r="O108" s="123"/>
    </row>
    <row r="109" spans="3:15" s="15" customFormat="1" x14ac:dyDescent="0.2">
      <c r="C109" s="123"/>
      <c r="D109" s="123"/>
      <c r="N109" s="123"/>
      <c r="O109" s="123"/>
    </row>
    <row r="110" spans="3:15" s="15" customFormat="1" x14ac:dyDescent="0.2">
      <c r="C110" s="123"/>
      <c r="D110" s="123"/>
      <c r="N110" s="123"/>
      <c r="O110" s="123"/>
    </row>
    <row r="111" spans="3:15" s="15" customFormat="1" x14ac:dyDescent="0.2">
      <c r="C111" s="123"/>
      <c r="D111" s="123"/>
      <c r="N111" s="123"/>
      <c r="O111" s="123"/>
    </row>
    <row r="112" spans="3:15" s="15" customFormat="1" x14ac:dyDescent="0.2">
      <c r="C112" s="123"/>
      <c r="D112" s="123"/>
      <c r="N112" s="123"/>
      <c r="O112" s="123"/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205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290757</v>
      </c>
      <c r="F4" s="74">
        <f t="shared" ref="F4:M4" si="0">F5+F8+F47</f>
        <v>321958</v>
      </c>
      <c r="G4" s="74">
        <f t="shared" si="0"/>
        <v>346246</v>
      </c>
      <c r="H4" s="75">
        <f t="shared" si="0"/>
        <v>352642.49839999998</v>
      </c>
      <c r="I4" s="74">
        <f t="shared" si="0"/>
        <v>378739.49839999998</v>
      </c>
      <c r="J4" s="76">
        <f t="shared" si="0"/>
        <v>376840</v>
      </c>
      <c r="K4" s="74">
        <f t="shared" si="0"/>
        <v>393301.27336799999</v>
      </c>
      <c r="L4" s="74">
        <f t="shared" si="0"/>
        <v>386862.72601612797</v>
      </c>
      <c r="M4" s="74">
        <f t="shared" si="0"/>
        <v>407753.31322099891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288810</v>
      </c>
      <c r="F5" s="81">
        <f t="shared" ref="F5:M5" si="1">SUM(F6:F7)</f>
        <v>318380</v>
      </c>
      <c r="G5" s="81">
        <f t="shared" si="1"/>
        <v>343145</v>
      </c>
      <c r="H5" s="82">
        <f t="shared" si="1"/>
        <v>346708.99839999998</v>
      </c>
      <c r="I5" s="81">
        <f t="shared" si="1"/>
        <v>372805.99839999998</v>
      </c>
      <c r="J5" s="83">
        <f t="shared" si="1"/>
        <v>373132</v>
      </c>
      <c r="K5" s="81">
        <f t="shared" si="1"/>
        <v>385993.27336799999</v>
      </c>
      <c r="L5" s="81">
        <f t="shared" si="1"/>
        <v>379196.79539428797</v>
      </c>
      <c r="M5" s="81">
        <f t="shared" si="1"/>
        <v>399673.42234557954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265515</v>
      </c>
      <c r="F6" s="88">
        <v>318380</v>
      </c>
      <c r="G6" s="88">
        <v>343145</v>
      </c>
      <c r="H6" s="89">
        <v>345887.37760000001</v>
      </c>
      <c r="I6" s="88">
        <v>371984.37760000001</v>
      </c>
      <c r="J6" s="90">
        <v>373132</v>
      </c>
      <c r="K6" s="88">
        <v>385126.27336799999</v>
      </c>
      <c r="L6" s="88">
        <v>378287.51176303194</v>
      </c>
      <c r="M6" s="88">
        <v>398715.0373982357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23295</v>
      </c>
      <c r="F7" s="94">
        <v>0</v>
      </c>
      <c r="G7" s="94">
        <v>0</v>
      </c>
      <c r="H7" s="95">
        <v>821.62080000000003</v>
      </c>
      <c r="I7" s="94">
        <v>821.62080000000003</v>
      </c>
      <c r="J7" s="96">
        <v>0</v>
      </c>
      <c r="K7" s="94">
        <v>867</v>
      </c>
      <c r="L7" s="94">
        <v>909.28363125600004</v>
      </c>
      <c r="M7" s="94">
        <v>958.38494734382402</v>
      </c>
      <c r="N7" s="97" t="s">
        <v>44</v>
      </c>
      <c r="O7" s="92" t="s">
        <v>44</v>
      </c>
      <c r="AA7" s="27">
        <v>1</v>
      </c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1947</v>
      </c>
      <c r="F8" s="81">
        <f t="shared" ref="F8:M8" si="2">SUM(F9:F46)</f>
        <v>3578</v>
      </c>
      <c r="G8" s="81">
        <f t="shared" si="2"/>
        <v>3101</v>
      </c>
      <c r="H8" s="82">
        <f t="shared" si="2"/>
        <v>5933.5</v>
      </c>
      <c r="I8" s="81">
        <f t="shared" si="2"/>
        <v>5933.5</v>
      </c>
      <c r="J8" s="83">
        <f t="shared" si="2"/>
        <v>3708</v>
      </c>
      <c r="K8" s="81">
        <f t="shared" si="2"/>
        <v>7308</v>
      </c>
      <c r="L8" s="81">
        <f t="shared" si="2"/>
        <v>7665.9306218399988</v>
      </c>
      <c r="M8" s="81">
        <f t="shared" si="2"/>
        <v>8079.8908754193599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0</v>
      </c>
      <c r="F9" s="88">
        <v>0</v>
      </c>
      <c r="G9" s="88">
        <v>0</v>
      </c>
      <c r="H9" s="89">
        <v>0</v>
      </c>
      <c r="I9" s="88">
        <v>0</v>
      </c>
      <c r="J9" s="90">
        <v>0</v>
      </c>
      <c r="K9" s="88">
        <v>0</v>
      </c>
      <c r="L9" s="88">
        <v>0</v>
      </c>
      <c r="M9" s="88">
        <v>0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0</v>
      </c>
      <c r="F10" s="101">
        <v>0</v>
      </c>
      <c r="G10" s="101">
        <v>7</v>
      </c>
      <c r="H10" s="102">
        <v>273</v>
      </c>
      <c r="I10" s="101">
        <v>273</v>
      </c>
      <c r="J10" s="103">
        <v>0</v>
      </c>
      <c r="K10" s="101">
        <v>0</v>
      </c>
      <c r="L10" s="101">
        <v>30.69584999999995</v>
      </c>
      <c r="M10" s="101">
        <v>32.353425899999948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0</v>
      </c>
      <c r="F11" s="101">
        <v>0</v>
      </c>
      <c r="G11" s="101">
        <v>8</v>
      </c>
      <c r="H11" s="102">
        <v>243</v>
      </c>
      <c r="I11" s="101">
        <v>243</v>
      </c>
      <c r="J11" s="103">
        <v>10</v>
      </c>
      <c r="K11" s="101">
        <v>0</v>
      </c>
      <c r="L11" s="101">
        <v>462.60899999999998</v>
      </c>
      <c r="M11" s="101">
        <v>467.58988599999998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0</v>
      </c>
      <c r="F12" s="101">
        <v>0</v>
      </c>
      <c r="G12" s="101">
        <v>0</v>
      </c>
      <c r="H12" s="102">
        <v>0</v>
      </c>
      <c r="I12" s="101">
        <v>0</v>
      </c>
      <c r="J12" s="103">
        <v>0</v>
      </c>
      <c r="K12" s="101">
        <v>0</v>
      </c>
      <c r="L12" s="101">
        <v>0</v>
      </c>
      <c r="M12" s="101">
        <v>0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0</v>
      </c>
      <c r="F13" s="101">
        <v>98</v>
      </c>
      <c r="G13" s="101">
        <v>0</v>
      </c>
      <c r="H13" s="102">
        <v>0</v>
      </c>
      <c r="I13" s="101">
        <v>0</v>
      </c>
      <c r="J13" s="103">
        <v>0</v>
      </c>
      <c r="K13" s="101">
        <v>0</v>
      </c>
      <c r="L13" s="101">
        <v>0</v>
      </c>
      <c r="M13" s="101">
        <v>0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42</v>
      </c>
      <c r="F14" s="101">
        <v>16</v>
      </c>
      <c r="G14" s="101">
        <v>54</v>
      </c>
      <c r="H14" s="102">
        <v>0</v>
      </c>
      <c r="I14" s="101">
        <v>0</v>
      </c>
      <c r="J14" s="103">
        <v>361</v>
      </c>
      <c r="K14" s="101">
        <v>377</v>
      </c>
      <c r="L14" s="101">
        <v>151</v>
      </c>
      <c r="M14" s="101">
        <v>149.154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0</v>
      </c>
      <c r="F15" s="101">
        <v>0</v>
      </c>
      <c r="G15" s="101">
        <v>0</v>
      </c>
      <c r="H15" s="102">
        <v>0</v>
      </c>
      <c r="I15" s="101">
        <v>0</v>
      </c>
      <c r="J15" s="103">
        <v>0</v>
      </c>
      <c r="K15" s="101">
        <v>0</v>
      </c>
      <c r="L15" s="101">
        <v>0</v>
      </c>
      <c r="M15" s="101">
        <v>0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0</v>
      </c>
      <c r="F16" s="101">
        <v>0</v>
      </c>
      <c r="G16" s="101">
        <v>0</v>
      </c>
      <c r="H16" s="102">
        <v>0</v>
      </c>
      <c r="I16" s="101">
        <v>0</v>
      </c>
      <c r="J16" s="103">
        <v>0</v>
      </c>
      <c r="K16" s="101">
        <v>0</v>
      </c>
      <c r="L16" s="101">
        <v>0</v>
      </c>
      <c r="M16" s="101">
        <v>0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0</v>
      </c>
      <c r="F17" s="101">
        <v>0</v>
      </c>
      <c r="G17" s="101">
        <v>0</v>
      </c>
      <c r="H17" s="102">
        <v>0</v>
      </c>
      <c r="I17" s="101">
        <v>0</v>
      </c>
      <c r="J17" s="103">
        <v>0</v>
      </c>
      <c r="K17" s="101">
        <v>0</v>
      </c>
      <c r="L17" s="101">
        <v>0</v>
      </c>
      <c r="M17" s="101">
        <v>0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0</v>
      </c>
      <c r="H18" s="102">
        <v>0</v>
      </c>
      <c r="I18" s="101">
        <v>0</v>
      </c>
      <c r="J18" s="103">
        <v>0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0</v>
      </c>
      <c r="F21" s="101">
        <v>0</v>
      </c>
      <c r="G21" s="101">
        <v>0</v>
      </c>
      <c r="H21" s="102">
        <v>0</v>
      </c>
      <c r="I21" s="101">
        <v>0</v>
      </c>
      <c r="J21" s="103">
        <v>0</v>
      </c>
      <c r="K21" s="101">
        <v>0</v>
      </c>
      <c r="L21" s="101">
        <v>0</v>
      </c>
      <c r="M21" s="101">
        <v>0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5</v>
      </c>
      <c r="F22" s="101">
        <v>7</v>
      </c>
      <c r="G22" s="101">
        <v>0</v>
      </c>
      <c r="H22" s="102">
        <v>0</v>
      </c>
      <c r="I22" s="101">
        <v>0</v>
      </c>
      <c r="J22" s="103">
        <v>9</v>
      </c>
      <c r="K22" s="101">
        <v>0</v>
      </c>
      <c r="L22" s="101">
        <v>0</v>
      </c>
      <c r="M22" s="101">
        <v>0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0</v>
      </c>
      <c r="F23" s="101">
        <v>0</v>
      </c>
      <c r="G23" s="101">
        <v>0</v>
      </c>
      <c r="H23" s="102">
        <v>0</v>
      </c>
      <c r="I23" s="101">
        <v>0</v>
      </c>
      <c r="J23" s="103">
        <v>0</v>
      </c>
      <c r="K23" s="101">
        <v>0</v>
      </c>
      <c r="L23" s="101">
        <v>0</v>
      </c>
      <c r="M23" s="101">
        <v>0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0</v>
      </c>
      <c r="F24" s="101">
        <v>0</v>
      </c>
      <c r="G24" s="101">
        <v>0</v>
      </c>
      <c r="H24" s="102">
        <v>0</v>
      </c>
      <c r="I24" s="101">
        <v>0</v>
      </c>
      <c r="J24" s="103">
        <v>0</v>
      </c>
      <c r="K24" s="101">
        <v>0</v>
      </c>
      <c r="L24" s="101">
        <v>0</v>
      </c>
      <c r="M24" s="101">
        <v>0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0</v>
      </c>
      <c r="L25" s="101">
        <v>0</v>
      </c>
      <c r="M25" s="101">
        <v>0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0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0</v>
      </c>
      <c r="F29" s="101">
        <v>0</v>
      </c>
      <c r="G29" s="101">
        <v>0</v>
      </c>
      <c r="H29" s="102">
        <v>0</v>
      </c>
      <c r="I29" s="101">
        <v>0</v>
      </c>
      <c r="J29" s="103">
        <v>0</v>
      </c>
      <c r="K29" s="101">
        <v>0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0</v>
      </c>
      <c r="G30" s="101">
        <v>0</v>
      </c>
      <c r="H30" s="102">
        <v>0</v>
      </c>
      <c r="I30" s="101">
        <v>0</v>
      </c>
      <c r="J30" s="103">
        <v>0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30</v>
      </c>
      <c r="F31" s="101">
        <v>307</v>
      </c>
      <c r="G31" s="101">
        <v>26</v>
      </c>
      <c r="H31" s="102">
        <v>241.5</v>
      </c>
      <c r="I31" s="101">
        <v>241.5</v>
      </c>
      <c r="J31" s="103">
        <v>88</v>
      </c>
      <c r="K31" s="101">
        <v>2132</v>
      </c>
      <c r="L31" s="101">
        <v>266.00017499999996</v>
      </c>
      <c r="M31" s="101">
        <v>270.36418444999998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56</v>
      </c>
      <c r="F32" s="101">
        <v>0</v>
      </c>
      <c r="G32" s="101">
        <v>0</v>
      </c>
      <c r="H32" s="102">
        <v>0</v>
      </c>
      <c r="I32" s="101">
        <v>0</v>
      </c>
      <c r="J32" s="103">
        <v>0</v>
      </c>
      <c r="K32" s="101">
        <v>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0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0</v>
      </c>
      <c r="F36" s="101">
        <v>13</v>
      </c>
      <c r="G36" s="101">
        <v>4</v>
      </c>
      <c r="H36" s="102">
        <v>0</v>
      </c>
      <c r="I36" s="101">
        <v>0</v>
      </c>
      <c r="J36" s="103">
        <v>0</v>
      </c>
      <c r="K36" s="101">
        <v>0</v>
      </c>
      <c r="L36" s="101">
        <v>0</v>
      </c>
      <c r="M36" s="101">
        <v>0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0</v>
      </c>
      <c r="H37" s="102">
        <v>0</v>
      </c>
      <c r="I37" s="101">
        <v>0</v>
      </c>
      <c r="J37" s="103">
        <v>10</v>
      </c>
      <c r="K37" s="101">
        <v>0</v>
      </c>
      <c r="L37" s="101">
        <v>0</v>
      </c>
      <c r="M37" s="101">
        <v>0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686</v>
      </c>
      <c r="F38" s="101">
        <v>1284</v>
      </c>
      <c r="G38" s="101">
        <v>591</v>
      </c>
      <c r="H38" s="102">
        <v>1385.95</v>
      </c>
      <c r="I38" s="101">
        <v>1385.95</v>
      </c>
      <c r="J38" s="103">
        <v>610</v>
      </c>
      <c r="K38" s="101">
        <v>350</v>
      </c>
      <c r="L38" s="101">
        <v>1941.4865774999998</v>
      </c>
      <c r="M38" s="101">
        <v>2026.3268526849999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56</v>
      </c>
      <c r="F39" s="101">
        <v>0</v>
      </c>
      <c r="G39" s="101">
        <v>79</v>
      </c>
      <c r="H39" s="102">
        <v>0</v>
      </c>
      <c r="I39" s="101">
        <v>0</v>
      </c>
      <c r="J39" s="103">
        <v>0</v>
      </c>
      <c r="K39" s="101">
        <v>0</v>
      </c>
      <c r="L39" s="101">
        <v>0</v>
      </c>
      <c r="M39" s="101">
        <v>0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0</v>
      </c>
      <c r="F40" s="101">
        <v>0</v>
      </c>
      <c r="G40" s="101">
        <v>42</v>
      </c>
      <c r="H40" s="102">
        <v>0</v>
      </c>
      <c r="I40" s="101">
        <v>0</v>
      </c>
      <c r="J40" s="103">
        <v>0</v>
      </c>
      <c r="K40" s="101">
        <v>0</v>
      </c>
      <c r="L40" s="101">
        <v>0</v>
      </c>
      <c r="M40" s="101">
        <v>0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0</v>
      </c>
      <c r="F41" s="101">
        <v>0</v>
      </c>
      <c r="G41" s="101">
        <v>0</v>
      </c>
      <c r="H41" s="102">
        <v>0</v>
      </c>
      <c r="I41" s="101">
        <v>0</v>
      </c>
      <c r="J41" s="103">
        <v>0</v>
      </c>
      <c r="K41" s="101">
        <v>0</v>
      </c>
      <c r="L41" s="101">
        <v>0</v>
      </c>
      <c r="M41" s="101">
        <v>0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1052</v>
      </c>
      <c r="F42" s="101">
        <v>1645</v>
      </c>
      <c r="G42" s="101">
        <v>1647</v>
      </c>
      <c r="H42" s="102">
        <v>1311.05</v>
      </c>
      <c r="I42" s="101">
        <v>1311.05</v>
      </c>
      <c r="J42" s="103">
        <v>2197</v>
      </c>
      <c r="K42" s="101">
        <v>1373</v>
      </c>
      <c r="L42" s="101">
        <v>1689.6793725</v>
      </c>
      <c r="M42" s="101">
        <v>1765.922058615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0</v>
      </c>
      <c r="F43" s="101">
        <v>208</v>
      </c>
      <c r="G43" s="101">
        <v>636</v>
      </c>
      <c r="H43" s="102">
        <v>2479</v>
      </c>
      <c r="I43" s="101">
        <v>2479</v>
      </c>
      <c r="J43" s="103">
        <v>287</v>
      </c>
      <c r="K43" s="101">
        <v>3076</v>
      </c>
      <c r="L43" s="101">
        <v>3124.4596468399996</v>
      </c>
      <c r="M43" s="101">
        <v>3368.1804677693594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0</v>
      </c>
      <c r="F44" s="101">
        <v>0</v>
      </c>
      <c r="G44" s="101">
        <v>7</v>
      </c>
      <c r="H44" s="102">
        <v>0</v>
      </c>
      <c r="I44" s="101">
        <v>0</v>
      </c>
      <c r="J44" s="103">
        <v>0</v>
      </c>
      <c r="K44" s="101">
        <v>0</v>
      </c>
      <c r="L44" s="101">
        <v>0</v>
      </c>
      <c r="M44" s="101">
        <v>0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20</v>
      </c>
      <c r="F45" s="101">
        <v>0</v>
      </c>
      <c r="G45" s="101">
        <v>0</v>
      </c>
      <c r="H45" s="102">
        <v>0</v>
      </c>
      <c r="I45" s="101">
        <v>0</v>
      </c>
      <c r="J45" s="103">
        <v>136</v>
      </c>
      <c r="K45" s="101">
        <v>0</v>
      </c>
      <c r="L45" s="101">
        <v>0</v>
      </c>
      <c r="M45" s="101">
        <v>0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0</v>
      </c>
      <c r="G46" s="94">
        <v>0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0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0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0</v>
      </c>
      <c r="F51" s="74">
        <f t="shared" ref="F51:M51" si="4">F52+F59+F62+F63+F64+F72+F73</f>
        <v>0</v>
      </c>
      <c r="G51" s="74">
        <f t="shared" si="4"/>
        <v>151</v>
      </c>
      <c r="H51" s="75">
        <f t="shared" si="4"/>
        <v>362</v>
      </c>
      <c r="I51" s="74">
        <f t="shared" si="4"/>
        <v>362</v>
      </c>
      <c r="J51" s="76">
        <f t="shared" si="4"/>
        <v>362</v>
      </c>
      <c r="K51" s="74">
        <f t="shared" si="4"/>
        <v>380</v>
      </c>
      <c r="L51" s="74">
        <f t="shared" si="4"/>
        <v>398.61999999999995</v>
      </c>
      <c r="M51" s="74">
        <f t="shared" si="4"/>
        <v>420.14547999999996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94">
        <f>SUM(E57:E58)</f>
        <v>0</v>
      </c>
      <c r="F56" s="94">
        <f t="shared" ref="F56:M56" si="7">SUM(F57:F58)</f>
        <v>0</v>
      </c>
      <c r="G56" s="94">
        <f t="shared" si="7"/>
        <v>0</v>
      </c>
      <c r="H56" s="95">
        <f t="shared" si="7"/>
        <v>0</v>
      </c>
      <c r="I56" s="94">
        <f t="shared" si="7"/>
        <v>0</v>
      </c>
      <c r="J56" s="96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0</v>
      </c>
      <c r="F59" s="81">
        <f t="shared" ref="F59:M59" si="8">SUM(F60:F61)</f>
        <v>0</v>
      </c>
      <c r="G59" s="81">
        <f t="shared" si="8"/>
        <v>0</v>
      </c>
      <c r="H59" s="82">
        <f t="shared" si="8"/>
        <v>0</v>
      </c>
      <c r="I59" s="81">
        <f t="shared" si="8"/>
        <v>0</v>
      </c>
      <c r="J59" s="83">
        <f t="shared" si="8"/>
        <v>0</v>
      </c>
      <c r="K59" s="81">
        <f t="shared" si="8"/>
        <v>0</v>
      </c>
      <c r="L59" s="81">
        <f t="shared" si="8"/>
        <v>0</v>
      </c>
      <c r="M59" s="81">
        <f t="shared" si="8"/>
        <v>0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0</v>
      </c>
      <c r="F61" s="94">
        <v>0</v>
      </c>
      <c r="G61" s="94">
        <v>0</v>
      </c>
      <c r="H61" s="95">
        <v>0</v>
      </c>
      <c r="I61" s="94">
        <v>0</v>
      </c>
      <c r="J61" s="96">
        <v>0</v>
      </c>
      <c r="K61" s="94">
        <v>0</v>
      </c>
      <c r="L61" s="94">
        <v>0</v>
      </c>
      <c r="M61" s="94">
        <v>0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98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0</v>
      </c>
      <c r="F72" s="101">
        <v>0</v>
      </c>
      <c r="G72" s="101">
        <v>151</v>
      </c>
      <c r="H72" s="102">
        <v>362</v>
      </c>
      <c r="I72" s="101">
        <v>362</v>
      </c>
      <c r="J72" s="103">
        <v>362</v>
      </c>
      <c r="K72" s="101">
        <v>380</v>
      </c>
      <c r="L72" s="101">
        <v>398.61999999999995</v>
      </c>
      <c r="M72" s="101">
        <v>420.14547999999996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0</v>
      </c>
      <c r="F73" s="101">
        <f t="shared" ref="F73:M73" si="12">SUM(F74:F75)</f>
        <v>0</v>
      </c>
      <c r="G73" s="101">
        <f t="shared" si="12"/>
        <v>0</v>
      </c>
      <c r="H73" s="102">
        <f t="shared" si="12"/>
        <v>0</v>
      </c>
      <c r="I73" s="101">
        <f t="shared" si="12"/>
        <v>0</v>
      </c>
      <c r="J73" s="103">
        <f t="shared" si="12"/>
        <v>0</v>
      </c>
      <c r="K73" s="101">
        <f t="shared" si="12"/>
        <v>0</v>
      </c>
      <c r="L73" s="101">
        <f t="shared" si="12"/>
        <v>0</v>
      </c>
      <c r="M73" s="101">
        <f t="shared" si="12"/>
        <v>0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0</v>
      </c>
      <c r="F75" s="94">
        <v>0</v>
      </c>
      <c r="G75" s="94">
        <v>0</v>
      </c>
      <c r="H75" s="95">
        <v>0</v>
      </c>
      <c r="I75" s="94">
        <v>0</v>
      </c>
      <c r="J75" s="96">
        <v>0</v>
      </c>
      <c r="K75" s="94">
        <v>0</v>
      </c>
      <c r="L75" s="94">
        <v>0</v>
      </c>
      <c r="M75" s="94">
        <v>0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0</v>
      </c>
      <c r="F77" s="74">
        <f t="shared" ref="F77:M77" si="13">F78+F81+F84+F85+F86+F87+F88</f>
        <v>0</v>
      </c>
      <c r="G77" s="74">
        <f t="shared" si="13"/>
        <v>0</v>
      </c>
      <c r="H77" s="75">
        <f t="shared" si="13"/>
        <v>153.762</v>
      </c>
      <c r="I77" s="74">
        <f t="shared" si="13"/>
        <v>153.762</v>
      </c>
      <c r="J77" s="76">
        <f t="shared" si="13"/>
        <v>154</v>
      </c>
      <c r="K77" s="74">
        <f t="shared" si="13"/>
        <v>161.45009999999999</v>
      </c>
      <c r="L77" s="74">
        <f t="shared" si="13"/>
        <v>169.36115489999997</v>
      </c>
      <c r="M77" s="74">
        <f t="shared" si="13"/>
        <v>178.50665726459999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0</v>
      </c>
      <c r="F78" s="81">
        <f t="shared" ref="F78:M78" si="14">SUM(F79:F80)</f>
        <v>0</v>
      </c>
      <c r="G78" s="81">
        <f t="shared" si="14"/>
        <v>0</v>
      </c>
      <c r="H78" s="82">
        <f t="shared" si="14"/>
        <v>0</v>
      </c>
      <c r="I78" s="81">
        <f t="shared" si="14"/>
        <v>0</v>
      </c>
      <c r="J78" s="83">
        <f t="shared" si="14"/>
        <v>0</v>
      </c>
      <c r="K78" s="81">
        <f t="shared" si="14"/>
        <v>0</v>
      </c>
      <c r="L78" s="81">
        <f t="shared" si="14"/>
        <v>0</v>
      </c>
      <c r="M78" s="81">
        <f t="shared" si="14"/>
        <v>0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0</v>
      </c>
      <c r="F80" s="94">
        <v>0</v>
      </c>
      <c r="G80" s="94">
        <v>0</v>
      </c>
      <c r="H80" s="95">
        <v>0</v>
      </c>
      <c r="I80" s="94">
        <v>0</v>
      </c>
      <c r="J80" s="96">
        <v>0</v>
      </c>
      <c r="K80" s="94">
        <v>0</v>
      </c>
      <c r="L80" s="94">
        <v>0</v>
      </c>
      <c r="M80" s="94">
        <v>0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0</v>
      </c>
      <c r="F81" s="101">
        <f t="shared" ref="F81:M81" si="15">SUM(F82:F83)</f>
        <v>0</v>
      </c>
      <c r="G81" s="101">
        <f t="shared" si="15"/>
        <v>0</v>
      </c>
      <c r="H81" s="102">
        <f t="shared" si="15"/>
        <v>153.762</v>
      </c>
      <c r="I81" s="101">
        <f t="shared" si="15"/>
        <v>153.762</v>
      </c>
      <c r="J81" s="103">
        <f t="shared" si="15"/>
        <v>154</v>
      </c>
      <c r="K81" s="101">
        <f t="shared" si="15"/>
        <v>161.45009999999999</v>
      </c>
      <c r="L81" s="101">
        <f t="shared" si="15"/>
        <v>169.36115489999997</v>
      </c>
      <c r="M81" s="101">
        <f t="shared" si="15"/>
        <v>178.50665726459999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0</v>
      </c>
      <c r="F83" s="94">
        <v>0</v>
      </c>
      <c r="G83" s="94">
        <v>0</v>
      </c>
      <c r="H83" s="95">
        <v>153.762</v>
      </c>
      <c r="I83" s="94">
        <v>153.762</v>
      </c>
      <c r="J83" s="96">
        <v>154</v>
      </c>
      <c r="K83" s="94">
        <v>161.45009999999999</v>
      </c>
      <c r="L83" s="94">
        <v>169.36115489999997</v>
      </c>
      <c r="M83" s="94">
        <v>178.50665726459999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0</v>
      </c>
      <c r="F88" s="101">
        <v>0</v>
      </c>
      <c r="G88" s="101">
        <v>0</v>
      </c>
      <c r="H88" s="102">
        <v>0</v>
      </c>
      <c r="I88" s="101">
        <v>0</v>
      </c>
      <c r="J88" s="103">
        <v>0</v>
      </c>
      <c r="K88" s="101">
        <v>0</v>
      </c>
      <c r="L88" s="101">
        <v>0</v>
      </c>
      <c r="M88" s="101">
        <v>0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0</v>
      </c>
      <c r="F90" s="74">
        <v>0</v>
      </c>
      <c r="G90" s="74">
        <v>0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290757</v>
      </c>
      <c r="F92" s="28">
        <f t="shared" ref="F92:M92" si="16">F4+F51+F77+F90</f>
        <v>321958</v>
      </c>
      <c r="G92" s="28">
        <f t="shared" si="16"/>
        <v>346397</v>
      </c>
      <c r="H92" s="29">
        <f t="shared" si="16"/>
        <v>353158.26039999997</v>
      </c>
      <c r="I92" s="28">
        <f t="shared" si="16"/>
        <v>379255.26039999997</v>
      </c>
      <c r="J92" s="30">
        <f t="shared" si="16"/>
        <v>377356</v>
      </c>
      <c r="K92" s="28">
        <f t="shared" si="16"/>
        <v>393842.72346800001</v>
      </c>
      <c r="L92" s="28">
        <f t="shared" si="16"/>
        <v>387430.70717102796</v>
      </c>
      <c r="M92" s="28">
        <f t="shared" si="16"/>
        <v>408351.96535826352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/>
      <c r="D101" s="123"/>
      <c r="N101" s="123"/>
      <c r="O101" s="123"/>
    </row>
    <row r="102" spans="3:15" s="15" customFormat="1" x14ac:dyDescent="0.2">
      <c r="C102" s="123"/>
      <c r="D102" s="123"/>
      <c r="N102" s="123"/>
      <c r="O102" s="123"/>
    </row>
    <row r="103" spans="3:15" s="15" customFormat="1" x14ac:dyDescent="0.2">
      <c r="C103" s="123"/>
      <c r="D103" s="123"/>
      <c r="N103" s="123"/>
      <c r="O103" s="123"/>
    </row>
    <row r="104" spans="3:15" s="15" customFormat="1" x14ac:dyDescent="0.2">
      <c r="C104" s="123"/>
      <c r="D104" s="123"/>
      <c r="N104" s="123"/>
      <c r="O104" s="123"/>
    </row>
    <row r="105" spans="3:15" s="15" customFormat="1" x14ac:dyDescent="0.2">
      <c r="C105" s="123"/>
      <c r="D105" s="123"/>
      <c r="N105" s="123"/>
      <c r="O105" s="123"/>
    </row>
    <row r="106" spans="3:15" s="15" customFormat="1" x14ac:dyDescent="0.2">
      <c r="C106" s="123"/>
      <c r="D106" s="123"/>
      <c r="N106" s="123"/>
      <c r="O106" s="123"/>
    </row>
    <row r="107" spans="3:15" s="15" customFormat="1" x14ac:dyDescent="0.2">
      <c r="C107" s="123"/>
      <c r="D107" s="123"/>
      <c r="N107" s="123"/>
      <c r="O107" s="123"/>
    </row>
    <row r="108" spans="3:15" s="15" customFormat="1" x14ac:dyDescent="0.2">
      <c r="C108" s="123"/>
      <c r="D108" s="123"/>
      <c r="N108" s="123"/>
      <c r="O108" s="123"/>
    </row>
    <row r="109" spans="3:15" s="15" customFormat="1" x14ac:dyDescent="0.2">
      <c r="C109" s="123"/>
      <c r="D109" s="123"/>
      <c r="N109" s="123"/>
      <c r="O109" s="123"/>
    </row>
    <row r="110" spans="3:15" s="15" customFormat="1" x14ac:dyDescent="0.2">
      <c r="C110" s="123"/>
      <c r="D110" s="123"/>
      <c r="N110" s="123"/>
      <c r="O110" s="123"/>
    </row>
    <row r="111" spans="3:15" s="15" customFormat="1" x14ac:dyDescent="0.2">
      <c r="C111" s="123"/>
      <c r="D111" s="123"/>
      <c r="N111" s="123"/>
      <c r="O111" s="123"/>
    </row>
    <row r="112" spans="3:15" s="15" customFormat="1" x14ac:dyDescent="0.2">
      <c r="C112" s="123"/>
      <c r="D112" s="123"/>
      <c r="N112" s="123"/>
      <c r="O112" s="123"/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66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180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20626574</v>
      </c>
      <c r="D4" s="52">
        <f t="shared" ref="D4:K4" si="0">SUM(D5:D7)</f>
        <v>21432766</v>
      </c>
      <c r="E4" s="52">
        <f t="shared" si="0"/>
        <v>22476713.466469999</v>
      </c>
      <c r="F4" s="53">
        <f t="shared" si="0"/>
        <v>22989829.228799999</v>
      </c>
      <c r="G4" s="52">
        <f t="shared" si="0"/>
        <v>23908932.228799999</v>
      </c>
      <c r="H4" s="54">
        <f t="shared" si="0"/>
        <v>23931351</v>
      </c>
      <c r="I4" s="52">
        <f t="shared" si="0"/>
        <v>24613285.646318004</v>
      </c>
      <c r="J4" s="52">
        <f t="shared" si="0"/>
        <v>26245265.419347845</v>
      </c>
      <c r="K4" s="52">
        <f t="shared" si="0"/>
        <v>27179062.39270398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18857368</v>
      </c>
      <c r="D5" s="34">
        <v>20344357</v>
      </c>
      <c r="E5" s="34">
        <v>21076660.384939998</v>
      </c>
      <c r="F5" s="35">
        <v>21976006.768799998</v>
      </c>
      <c r="G5" s="34">
        <v>22126012.768799998</v>
      </c>
      <c r="H5" s="36">
        <v>22361776</v>
      </c>
      <c r="I5" s="34">
        <v>22534933.761568002</v>
      </c>
      <c r="J5" s="34">
        <v>23758437.369541839</v>
      </c>
      <c r="K5" s="36">
        <v>25050401.086221099</v>
      </c>
      <c r="AA5" s="27">
        <v>5</v>
      </c>
    </row>
    <row r="6" spans="1:27" s="15" customFormat="1" ht="12.75" customHeight="1" x14ac:dyDescent="0.25">
      <c r="A6" s="32"/>
      <c r="B6" s="22" t="s">
        <v>25</v>
      </c>
      <c r="C6" s="24">
        <v>1769205.9999999998</v>
      </c>
      <c r="D6" s="23">
        <v>1088409</v>
      </c>
      <c r="E6" s="23">
        <v>1400053.0815300001</v>
      </c>
      <c r="F6" s="24">
        <v>1013822.46</v>
      </c>
      <c r="G6" s="23">
        <v>1782919.4599999997</v>
      </c>
      <c r="H6" s="25">
        <v>1569546</v>
      </c>
      <c r="I6" s="23">
        <v>2078351.8847500004</v>
      </c>
      <c r="J6" s="23">
        <v>2486828.0498060049</v>
      </c>
      <c r="K6" s="25">
        <v>2128661.3064828794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29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1535706</v>
      </c>
      <c r="D8" s="52">
        <f t="shared" ref="D8:K8" si="1">SUM(D9:D15)</f>
        <v>2749422</v>
      </c>
      <c r="E8" s="52">
        <f t="shared" si="1"/>
        <v>2577139</v>
      </c>
      <c r="F8" s="53">
        <f t="shared" si="1"/>
        <v>2805468.2450000001</v>
      </c>
      <c r="G8" s="52">
        <f t="shared" si="1"/>
        <v>2165131.2450000001</v>
      </c>
      <c r="H8" s="54">
        <f t="shared" si="1"/>
        <v>2265962</v>
      </c>
      <c r="I8" s="52">
        <f t="shared" si="1"/>
        <v>2180535.6500000004</v>
      </c>
      <c r="J8" s="52">
        <f t="shared" si="1"/>
        <v>2257209.5124700004</v>
      </c>
      <c r="K8" s="52">
        <f t="shared" si="1"/>
        <v>2380609.09195338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8404</v>
      </c>
      <c r="D10" s="23">
        <v>8782</v>
      </c>
      <c r="E10" s="23">
        <v>31678</v>
      </c>
      <c r="F10" s="24">
        <v>13186</v>
      </c>
      <c r="G10" s="23">
        <v>12150</v>
      </c>
      <c r="H10" s="25">
        <v>12286</v>
      </c>
      <c r="I10" s="23">
        <v>13415.85</v>
      </c>
      <c r="J10" s="23">
        <v>14172.226649999999</v>
      </c>
      <c r="K10" s="25">
        <v>14937.5268891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1443972</v>
      </c>
      <c r="D14" s="23">
        <v>2593364</v>
      </c>
      <c r="E14" s="23">
        <v>2361613</v>
      </c>
      <c r="F14" s="24">
        <v>2677761.2450000001</v>
      </c>
      <c r="G14" s="23">
        <v>2038460.2450000001</v>
      </c>
      <c r="H14" s="25">
        <v>2091149</v>
      </c>
      <c r="I14" s="23">
        <v>2027892.1</v>
      </c>
      <c r="J14" s="23">
        <v>2115097.2433200004</v>
      </c>
      <c r="K14" s="25">
        <v>2229312.7602692796</v>
      </c>
    </row>
    <row r="15" spans="1:27" s="15" customFormat="1" ht="12.75" customHeight="1" x14ac:dyDescent="0.2">
      <c r="A15" s="21"/>
      <c r="B15" s="22" t="s">
        <v>34</v>
      </c>
      <c r="C15" s="38">
        <v>83330</v>
      </c>
      <c r="D15" s="39">
        <v>147276</v>
      </c>
      <c r="E15" s="39">
        <v>183848</v>
      </c>
      <c r="F15" s="38">
        <v>114521</v>
      </c>
      <c r="G15" s="39">
        <v>114521</v>
      </c>
      <c r="H15" s="40">
        <v>162527</v>
      </c>
      <c r="I15" s="39">
        <v>139227.70000000001</v>
      </c>
      <c r="J15" s="39">
        <v>127940.0425</v>
      </c>
      <c r="K15" s="40">
        <v>136358.804795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407183</v>
      </c>
      <c r="D16" s="52">
        <f t="shared" ref="D16:K16" si="2">SUM(D17:D23)</f>
        <v>991929</v>
      </c>
      <c r="E16" s="52">
        <f t="shared" si="2"/>
        <v>1041070.0217900015</v>
      </c>
      <c r="F16" s="53">
        <f t="shared" si="2"/>
        <v>1176780.5120000001</v>
      </c>
      <c r="G16" s="52">
        <f t="shared" si="2"/>
        <v>1464818.5120000001</v>
      </c>
      <c r="H16" s="54">
        <f t="shared" si="2"/>
        <v>1341571</v>
      </c>
      <c r="I16" s="52">
        <f t="shared" si="2"/>
        <v>1141142.6501</v>
      </c>
      <c r="J16" s="52">
        <f t="shared" si="2"/>
        <v>1253422.2358599</v>
      </c>
      <c r="K16" s="52">
        <f t="shared" si="2"/>
        <v>114996.62191633461</v>
      </c>
    </row>
    <row r="17" spans="1:11" s="15" customFormat="1" ht="12.75" customHeight="1" x14ac:dyDescent="0.2">
      <c r="A17" s="21"/>
      <c r="B17" s="22" t="s">
        <v>36</v>
      </c>
      <c r="C17" s="35">
        <v>370040</v>
      </c>
      <c r="D17" s="34">
        <v>935983</v>
      </c>
      <c r="E17" s="34">
        <v>986627.37677000149</v>
      </c>
      <c r="F17" s="35">
        <v>1152907</v>
      </c>
      <c r="G17" s="34">
        <v>1432681</v>
      </c>
      <c r="H17" s="36">
        <v>1291675</v>
      </c>
      <c r="I17" s="34">
        <v>1065289.5</v>
      </c>
      <c r="J17" s="34">
        <v>1173481</v>
      </c>
      <c r="K17" s="36">
        <v>30681.418000000005</v>
      </c>
    </row>
    <row r="18" spans="1:11" s="15" customFormat="1" ht="12.75" customHeight="1" x14ac:dyDescent="0.2">
      <c r="A18" s="21"/>
      <c r="B18" s="22" t="s">
        <v>37</v>
      </c>
      <c r="C18" s="24">
        <v>25597</v>
      </c>
      <c r="D18" s="23">
        <v>41916</v>
      </c>
      <c r="E18" s="23">
        <v>50456.645020000004</v>
      </c>
      <c r="F18" s="24">
        <v>17731.512000000002</v>
      </c>
      <c r="G18" s="23">
        <v>26245.511999999999</v>
      </c>
      <c r="H18" s="25">
        <v>43959</v>
      </c>
      <c r="I18" s="23">
        <v>74970.150099999999</v>
      </c>
      <c r="J18" s="23">
        <v>73176.12995989999</v>
      </c>
      <c r="K18" s="25">
        <v>77184.782297734608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11546</v>
      </c>
      <c r="D23" s="39">
        <v>14030</v>
      </c>
      <c r="E23" s="39">
        <v>3986</v>
      </c>
      <c r="F23" s="38">
        <v>6142</v>
      </c>
      <c r="G23" s="39">
        <v>5892</v>
      </c>
      <c r="H23" s="40">
        <v>5937</v>
      </c>
      <c r="I23" s="39">
        <v>883</v>
      </c>
      <c r="J23" s="39">
        <v>6765.1059000000005</v>
      </c>
      <c r="K23" s="40">
        <v>7130.4216186000012</v>
      </c>
    </row>
    <row r="24" spans="1:11" s="15" customFormat="1" ht="12.75" customHeight="1" x14ac:dyDescent="0.2">
      <c r="A24" s="21"/>
      <c r="B24" s="63" t="s">
        <v>43</v>
      </c>
      <c r="C24" s="52">
        <v>7466</v>
      </c>
      <c r="D24" s="52">
        <v>0</v>
      </c>
      <c r="E24" s="52">
        <v>125671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22576929</v>
      </c>
      <c r="D26" s="28">
        <f t="shared" ref="D26:K26" si="3">+D4+D8+D16+D24</f>
        <v>25174117</v>
      </c>
      <c r="E26" s="28">
        <f t="shared" si="3"/>
        <v>26220593.488260001</v>
      </c>
      <c r="F26" s="29">
        <f t="shared" si="3"/>
        <v>26972077.985799998</v>
      </c>
      <c r="G26" s="28">
        <f t="shared" si="3"/>
        <v>27538881.985799998</v>
      </c>
      <c r="H26" s="30">
        <f t="shared" si="3"/>
        <v>27538884</v>
      </c>
      <c r="I26" s="28">
        <f t="shared" si="3"/>
        <v>27934963.946418002</v>
      </c>
      <c r="J26" s="28">
        <f t="shared" si="3"/>
        <v>29755897.167677745</v>
      </c>
      <c r="K26" s="28">
        <f t="shared" si="3"/>
        <v>29674668.106573697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206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331788</v>
      </c>
      <c r="F4" s="74">
        <f t="shared" ref="F4:M4" si="0">F5+F8+F47</f>
        <v>334764</v>
      </c>
      <c r="G4" s="74">
        <f t="shared" si="0"/>
        <v>321660</v>
      </c>
      <c r="H4" s="75">
        <f t="shared" si="0"/>
        <v>361898.9</v>
      </c>
      <c r="I4" s="74">
        <f t="shared" si="0"/>
        <v>374169.9</v>
      </c>
      <c r="J4" s="76">
        <f t="shared" si="0"/>
        <v>359012</v>
      </c>
      <c r="K4" s="74">
        <f t="shared" si="0"/>
        <v>541504.36499999999</v>
      </c>
      <c r="L4" s="74">
        <f t="shared" si="0"/>
        <v>681206.79217499995</v>
      </c>
      <c r="M4" s="74">
        <f t="shared" si="0"/>
        <v>717991.95895244996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320615</v>
      </c>
      <c r="F5" s="81">
        <f t="shared" ref="F5:M5" si="1">SUM(F6:F7)</f>
        <v>324437</v>
      </c>
      <c r="G5" s="81">
        <f t="shared" si="1"/>
        <v>318931</v>
      </c>
      <c r="H5" s="82">
        <f t="shared" si="1"/>
        <v>351275</v>
      </c>
      <c r="I5" s="81">
        <f t="shared" si="1"/>
        <v>351275</v>
      </c>
      <c r="J5" s="83">
        <f t="shared" si="1"/>
        <v>344933</v>
      </c>
      <c r="K5" s="81">
        <f t="shared" si="1"/>
        <v>345604.35</v>
      </c>
      <c r="L5" s="81">
        <f t="shared" si="1"/>
        <v>464640.84914999997</v>
      </c>
      <c r="M5" s="81">
        <f t="shared" si="1"/>
        <v>489731.45500409993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294085</v>
      </c>
      <c r="F6" s="88">
        <v>324437</v>
      </c>
      <c r="G6" s="88">
        <v>318931</v>
      </c>
      <c r="H6" s="89">
        <v>350734</v>
      </c>
      <c r="I6" s="88">
        <v>350734</v>
      </c>
      <c r="J6" s="90">
        <v>344933</v>
      </c>
      <c r="K6" s="88">
        <v>344871.59499999997</v>
      </c>
      <c r="L6" s="88">
        <v>464042.12715499994</v>
      </c>
      <c r="M6" s="88">
        <v>489100.40202136996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26530</v>
      </c>
      <c r="F7" s="94">
        <v>0</v>
      </c>
      <c r="G7" s="94">
        <v>0</v>
      </c>
      <c r="H7" s="95">
        <v>541</v>
      </c>
      <c r="I7" s="94">
        <v>541</v>
      </c>
      <c r="J7" s="96">
        <v>0</v>
      </c>
      <c r="K7" s="94">
        <v>732.755</v>
      </c>
      <c r="L7" s="94">
        <v>598.72199499999999</v>
      </c>
      <c r="M7" s="94">
        <v>631.05298273000005</v>
      </c>
      <c r="N7" s="97" t="s">
        <v>44</v>
      </c>
      <c r="O7" s="92" t="s">
        <v>44</v>
      </c>
      <c r="AA7" s="27">
        <v>1</v>
      </c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11173</v>
      </c>
      <c r="F8" s="81">
        <f t="shared" ref="F8:M8" si="2">SUM(F9:F46)</f>
        <v>10327</v>
      </c>
      <c r="G8" s="81">
        <f t="shared" si="2"/>
        <v>2729</v>
      </c>
      <c r="H8" s="82">
        <f t="shared" si="2"/>
        <v>10623.900000000001</v>
      </c>
      <c r="I8" s="81">
        <f t="shared" si="2"/>
        <v>22894.9</v>
      </c>
      <c r="J8" s="83">
        <f t="shared" si="2"/>
        <v>14079</v>
      </c>
      <c r="K8" s="81">
        <f t="shared" si="2"/>
        <v>195900.01500000001</v>
      </c>
      <c r="L8" s="81">
        <f t="shared" si="2"/>
        <v>216565.94302499999</v>
      </c>
      <c r="M8" s="81">
        <f t="shared" si="2"/>
        <v>228260.50394835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0</v>
      </c>
      <c r="F9" s="88">
        <v>0</v>
      </c>
      <c r="G9" s="88">
        <v>0</v>
      </c>
      <c r="H9" s="89">
        <v>0</v>
      </c>
      <c r="I9" s="88">
        <v>0</v>
      </c>
      <c r="J9" s="90">
        <v>0</v>
      </c>
      <c r="K9" s="88">
        <v>0</v>
      </c>
      <c r="L9" s="88">
        <v>0</v>
      </c>
      <c r="M9" s="88">
        <v>0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0</v>
      </c>
      <c r="F10" s="101">
        <v>0</v>
      </c>
      <c r="G10" s="101">
        <v>0</v>
      </c>
      <c r="H10" s="102">
        <v>0</v>
      </c>
      <c r="I10" s="101">
        <v>0</v>
      </c>
      <c r="J10" s="103">
        <v>0</v>
      </c>
      <c r="K10" s="101">
        <v>0</v>
      </c>
      <c r="L10" s="101">
        <v>0</v>
      </c>
      <c r="M10" s="101">
        <v>0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2522</v>
      </c>
      <c r="F11" s="101">
        <v>0</v>
      </c>
      <c r="G11" s="101">
        <v>0</v>
      </c>
      <c r="H11" s="102">
        <v>0</v>
      </c>
      <c r="I11" s="101">
        <v>0</v>
      </c>
      <c r="J11" s="103">
        <v>0</v>
      </c>
      <c r="K11" s="101">
        <v>37465</v>
      </c>
      <c r="L11" s="101">
        <v>39488</v>
      </c>
      <c r="M11" s="101">
        <v>41620.351999999999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0</v>
      </c>
      <c r="F12" s="101">
        <v>0</v>
      </c>
      <c r="G12" s="101">
        <v>0</v>
      </c>
      <c r="H12" s="102">
        <v>0</v>
      </c>
      <c r="I12" s="101">
        <v>0</v>
      </c>
      <c r="J12" s="103">
        <v>0</v>
      </c>
      <c r="K12" s="101">
        <v>0</v>
      </c>
      <c r="L12" s="101">
        <v>0</v>
      </c>
      <c r="M12" s="101">
        <v>0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0</v>
      </c>
      <c r="F13" s="101">
        <v>0</v>
      </c>
      <c r="G13" s="101">
        <v>0</v>
      </c>
      <c r="H13" s="102">
        <v>0</v>
      </c>
      <c r="I13" s="101">
        <v>0</v>
      </c>
      <c r="J13" s="103">
        <v>0</v>
      </c>
      <c r="K13" s="101">
        <v>0</v>
      </c>
      <c r="L13" s="101">
        <v>0</v>
      </c>
      <c r="M13" s="101">
        <v>0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0</v>
      </c>
      <c r="F14" s="101">
        <v>0</v>
      </c>
      <c r="G14" s="101">
        <v>10</v>
      </c>
      <c r="H14" s="102">
        <v>38</v>
      </c>
      <c r="I14" s="101">
        <v>38</v>
      </c>
      <c r="J14" s="103">
        <v>33</v>
      </c>
      <c r="K14" s="101">
        <v>0</v>
      </c>
      <c r="L14" s="101">
        <v>0</v>
      </c>
      <c r="M14" s="101">
        <v>0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0</v>
      </c>
      <c r="F15" s="101">
        <v>0</v>
      </c>
      <c r="G15" s="101">
        <v>0</v>
      </c>
      <c r="H15" s="102">
        <v>0</v>
      </c>
      <c r="I15" s="101">
        <v>0</v>
      </c>
      <c r="J15" s="103">
        <v>0</v>
      </c>
      <c r="K15" s="101">
        <v>0</v>
      </c>
      <c r="L15" s="101">
        <v>0</v>
      </c>
      <c r="M15" s="101">
        <v>0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0</v>
      </c>
      <c r="F16" s="101">
        <v>0</v>
      </c>
      <c r="G16" s="101">
        <v>0</v>
      </c>
      <c r="H16" s="102">
        <v>0</v>
      </c>
      <c r="I16" s="101">
        <v>0</v>
      </c>
      <c r="J16" s="103">
        <v>0</v>
      </c>
      <c r="K16" s="101">
        <v>0</v>
      </c>
      <c r="L16" s="101">
        <v>0</v>
      </c>
      <c r="M16" s="101">
        <v>0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0</v>
      </c>
      <c r="F17" s="101">
        <v>0</v>
      </c>
      <c r="G17" s="101">
        <v>0</v>
      </c>
      <c r="H17" s="102">
        <v>0</v>
      </c>
      <c r="I17" s="101">
        <v>0</v>
      </c>
      <c r="J17" s="103">
        <v>0</v>
      </c>
      <c r="K17" s="101">
        <v>0</v>
      </c>
      <c r="L17" s="101">
        <v>0</v>
      </c>
      <c r="M17" s="101">
        <v>0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0</v>
      </c>
      <c r="H18" s="102">
        <v>0</v>
      </c>
      <c r="I18" s="101">
        <v>0</v>
      </c>
      <c r="J18" s="103">
        <v>0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0</v>
      </c>
      <c r="F21" s="101">
        <v>0</v>
      </c>
      <c r="G21" s="101">
        <v>0</v>
      </c>
      <c r="H21" s="102">
        <v>0</v>
      </c>
      <c r="I21" s="101">
        <v>0</v>
      </c>
      <c r="J21" s="103">
        <v>0</v>
      </c>
      <c r="K21" s="101">
        <v>0</v>
      </c>
      <c r="L21" s="101">
        <v>0</v>
      </c>
      <c r="M21" s="101">
        <v>0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0</v>
      </c>
      <c r="F22" s="101">
        <v>0</v>
      </c>
      <c r="G22" s="101">
        <v>0</v>
      </c>
      <c r="H22" s="102">
        <v>0</v>
      </c>
      <c r="I22" s="101">
        <v>0</v>
      </c>
      <c r="J22" s="103">
        <v>0</v>
      </c>
      <c r="K22" s="101">
        <v>0</v>
      </c>
      <c r="L22" s="101">
        <v>0</v>
      </c>
      <c r="M22" s="101">
        <v>0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0</v>
      </c>
      <c r="F23" s="101">
        <v>0</v>
      </c>
      <c r="G23" s="101">
        <v>0</v>
      </c>
      <c r="H23" s="102">
        <v>0</v>
      </c>
      <c r="I23" s="101">
        <v>0</v>
      </c>
      <c r="J23" s="103">
        <v>0</v>
      </c>
      <c r="K23" s="101">
        <v>0</v>
      </c>
      <c r="L23" s="101">
        <v>0</v>
      </c>
      <c r="M23" s="101">
        <v>0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0</v>
      </c>
      <c r="F24" s="101">
        <v>0</v>
      </c>
      <c r="G24" s="101">
        <v>0</v>
      </c>
      <c r="H24" s="102">
        <v>0</v>
      </c>
      <c r="I24" s="101">
        <v>0</v>
      </c>
      <c r="J24" s="103">
        <v>0</v>
      </c>
      <c r="K24" s="101">
        <v>0</v>
      </c>
      <c r="L24" s="101">
        <v>0</v>
      </c>
      <c r="M24" s="101">
        <v>0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0</v>
      </c>
      <c r="L25" s="101">
        <v>0</v>
      </c>
      <c r="M25" s="101">
        <v>0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0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0</v>
      </c>
      <c r="F29" s="101">
        <v>0</v>
      </c>
      <c r="G29" s="101">
        <v>0</v>
      </c>
      <c r="H29" s="102">
        <v>0</v>
      </c>
      <c r="I29" s="101">
        <v>0</v>
      </c>
      <c r="J29" s="103">
        <v>0</v>
      </c>
      <c r="K29" s="101">
        <v>0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0</v>
      </c>
      <c r="G30" s="101">
        <v>0</v>
      </c>
      <c r="H30" s="102">
        <v>0</v>
      </c>
      <c r="I30" s="101">
        <v>0</v>
      </c>
      <c r="J30" s="103">
        <v>0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565</v>
      </c>
      <c r="F31" s="101">
        <v>3598</v>
      </c>
      <c r="G31" s="101">
        <v>1098</v>
      </c>
      <c r="H31" s="102">
        <v>3988</v>
      </c>
      <c r="I31" s="101">
        <v>3988</v>
      </c>
      <c r="J31" s="103">
        <v>3988</v>
      </c>
      <c r="K31" s="101">
        <v>49895.9</v>
      </c>
      <c r="L31" s="101">
        <v>51680.1751</v>
      </c>
      <c r="M31" s="101">
        <v>54470.904555400004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0</v>
      </c>
      <c r="F32" s="101">
        <v>0</v>
      </c>
      <c r="G32" s="101">
        <v>0</v>
      </c>
      <c r="H32" s="102">
        <v>0</v>
      </c>
      <c r="I32" s="101">
        <v>0</v>
      </c>
      <c r="J32" s="103">
        <v>0</v>
      </c>
      <c r="K32" s="101">
        <v>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0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0</v>
      </c>
      <c r="F36" s="101">
        <v>0</v>
      </c>
      <c r="G36" s="101">
        <v>694</v>
      </c>
      <c r="H36" s="102">
        <v>0</v>
      </c>
      <c r="I36" s="101">
        <v>0</v>
      </c>
      <c r="J36" s="103">
        <v>0</v>
      </c>
      <c r="K36" s="101">
        <v>0</v>
      </c>
      <c r="L36" s="101">
        <v>0</v>
      </c>
      <c r="M36" s="101">
        <v>0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0</v>
      </c>
      <c r="H37" s="102">
        <v>0</v>
      </c>
      <c r="I37" s="101">
        <v>0</v>
      </c>
      <c r="J37" s="103">
        <v>0</v>
      </c>
      <c r="K37" s="101">
        <v>0</v>
      </c>
      <c r="L37" s="101">
        <v>0</v>
      </c>
      <c r="M37" s="101">
        <v>0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7</v>
      </c>
      <c r="F38" s="101">
        <v>211</v>
      </c>
      <c r="G38" s="101">
        <v>0</v>
      </c>
      <c r="H38" s="102">
        <v>0</v>
      </c>
      <c r="I38" s="101">
        <v>0</v>
      </c>
      <c r="J38" s="103">
        <v>11</v>
      </c>
      <c r="K38" s="101">
        <v>0</v>
      </c>
      <c r="L38" s="101">
        <v>0</v>
      </c>
      <c r="M38" s="101">
        <v>0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0</v>
      </c>
      <c r="F39" s="101">
        <v>0</v>
      </c>
      <c r="G39" s="101">
        <v>0</v>
      </c>
      <c r="H39" s="102">
        <v>0</v>
      </c>
      <c r="I39" s="101">
        <v>0</v>
      </c>
      <c r="J39" s="103">
        <v>0</v>
      </c>
      <c r="K39" s="101">
        <v>0</v>
      </c>
      <c r="L39" s="101">
        <v>0</v>
      </c>
      <c r="M39" s="101">
        <v>0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0</v>
      </c>
      <c r="F40" s="101">
        <v>0</v>
      </c>
      <c r="G40" s="101">
        <v>0</v>
      </c>
      <c r="H40" s="102">
        <v>0</v>
      </c>
      <c r="I40" s="101">
        <v>0</v>
      </c>
      <c r="J40" s="103">
        <v>0</v>
      </c>
      <c r="K40" s="101">
        <v>0</v>
      </c>
      <c r="L40" s="101">
        <v>0</v>
      </c>
      <c r="M40" s="101">
        <v>0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0</v>
      </c>
      <c r="F41" s="101">
        <v>0</v>
      </c>
      <c r="G41" s="101">
        <v>0</v>
      </c>
      <c r="H41" s="102">
        <v>0</v>
      </c>
      <c r="I41" s="101">
        <v>0</v>
      </c>
      <c r="J41" s="103">
        <v>0</v>
      </c>
      <c r="K41" s="101">
        <v>0</v>
      </c>
      <c r="L41" s="101">
        <v>0</v>
      </c>
      <c r="M41" s="101">
        <v>0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0</v>
      </c>
      <c r="F42" s="101">
        <v>65</v>
      </c>
      <c r="G42" s="101">
        <v>123</v>
      </c>
      <c r="H42" s="102">
        <v>269.7</v>
      </c>
      <c r="I42" s="101">
        <v>269.7</v>
      </c>
      <c r="J42" s="103">
        <v>237</v>
      </c>
      <c r="K42" s="101">
        <v>0</v>
      </c>
      <c r="L42" s="101">
        <v>0</v>
      </c>
      <c r="M42" s="101">
        <v>0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8079</v>
      </c>
      <c r="F43" s="101">
        <v>6453</v>
      </c>
      <c r="G43" s="101">
        <v>804</v>
      </c>
      <c r="H43" s="102">
        <v>6328.2000000000007</v>
      </c>
      <c r="I43" s="101">
        <v>18599.2</v>
      </c>
      <c r="J43" s="103">
        <v>9809</v>
      </c>
      <c r="K43" s="101">
        <v>108539.11500000001</v>
      </c>
      <c r="L43" s="101">
        <v>125397.76792499999</v>
      </c>
      <c r="M43" s="101">
        <v>132169.24739295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0</v>
      </c>
      <c r="F44" s="101">
        <v>0</v>
      </c>
      <c r="G44" s="101">
        <v>0</v>
      </c>
      <c r="H44" s="102">
        <v>0</v>
      </c>
      <c r="I44" s="101">
        <v>0</v>
      </c>
      <c r="J44" s="103">
        <v>0</v>
      </c>
      <c r="K44" s="101">
        <v>0</v>
      </c>
      <c r="L44" s="101">
        <v>0</v>
      </c>
      <c r="M44" s="101">
        <v>0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0</v>
      </c>
      <c r="F45" s="101">
        <v>0</v>
      </c>
      <c r="G45" s="101">
        <v>0</v>
      </c>
      <c r="H45" s="102">
        <v>0</v>
      </c>
      <c r="I45" s="101">
        <v>0</v>
      </c>
      <c r="J45" s="103">
        <v>1</v>
      </c>
      <c r="K45" s="101">
        <v>0</v>
      </c>
      <c r="L45" s="101">
        <v>0</v>
      </c>
      <c r="M45" s="101">
        <v>0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0</v>
      </c>
      <c r="G46" s="94">
        <v>0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0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0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5224</v>
      </c>
      <c r="F51" s="74">
        <f t="shared" ref="F51:M51" si="4">F52+F59+F62+F63+F64+F72+F73</f>
        <v>30687</v>
      </c>
      <c r="G51" s="74">
        <f t="shared" si="4"/>
        <v>41696</v>
      </c>
      <c r="H51" s="75">
        <f t="shared" si="4"/>
        <v>84293.6</v>
      </c>
      <c r="I51" s="74">
        <f t="shared" si="4"/>
        <v>79361.600000000006</v>
      </c>
      <c r="J51" s="76">
        <f t="shared" si="4"/>
        <v>79370</v>
      </c>
      <c r="K51" s="74">
        <f t="shared" si="4"/>
        <v>17009</v>
      </c>
      <c r="L51" s="74">
        <f t="shared" si="4"/>
        <v>17927.015269999982</v>
      </c>
      <c r="M51" s="74">
        <f t="shared" si="4"/>
        <v>18895.074094579984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94">
        <f>SUM(E57:E58)</f>
        <v>0</v>
      </c>
      <c r="F56" s="94">
        <f t="shared" ref="F56:M56" si="7">SUM(F57:F58)</f>
        <v>0</v>
      </c>
      <c r="G56" s="94">
        <f t="shared" si="7"/>
        <v>0</v>
      </c>
      <c r="H56" s="95">
        <f t="shared" si="7"/>
        <v>0</v>
      </c>
      <c r="I56" s="94">
        <f t="shared" si="7"/>
        <v>0</v>
      </c>
      <c r="J56" s="96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0</v>
      </c>
      <c r="F59" s="81">
        <f t="shared" ref="F59:M59" si="8">SUM(F60:F61)</f>
        <v>0</v>
      </c>
      <c r="G59" s="81">
        <f t="shared" si="8"/>
        <v>0</v>
      </c>
      <c r="H59" s="82">
        <f t="shared" si="8"/>
        <v>0</v>
      </c>
      <c r="I59" s="81">
        <f t="shared" si="8"/>
        <v>0</v>
      </c>
      <c r="J59" s="83">
        <f t="shared" si="8"/>
        <v>0</v>
      </c>
      <c r="K59" s="81">
        <f t="shared" si="8"/>
        <v>0</v>
      </c>
      <c r="L59" s="81">
        <f t="shared" si="8"/>
        <v>0</v>
      </c>
      <c r="M59" s="81">
        <f t="shared" si="8"/>
        <v>0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0</v>
      </c>
      <c r="F61" s="94">
        <v>0</v>
      </c>
      <c r="G61" s="94">
        <v>0</v>
      </c>
      <c r="H61" s="95">
        <v>0</v>
      </c>
      <c r="I61" s="94">
        <v>0</v>
      </c>
      <c r="J61" s="96">
        <v>0</v>
      </c>
      <c r="K61" s="94">
        <v>0</v>
      </c>
      <c r="L61" s="94">
        <v>0</v>
      </c>
      <c r="M61" s="94">
        <v>0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98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5224</v>
      </c>
      <c r="F72" s="101">
        <v>30687</v>
      </c>
      <c r="G72" s="101">
        <v>41696</v>
      </c>
      <c r="H72" s="102">
        <v>84293.6</v>
      </c>
      <c r="I72" s="101">
        <v>79361.600000000006</v>
      </c>
      <c r="J72" s="103">
        <v>79362</v>
      </c>
      <c r="K72" s="101">
        <v>17009</v>
      </c>
      <c r="L72" s="101">
        <v>17927.015269999982</v>
      </c>
      <c r="M72" s="101">
        <v>18895.074094579984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0</v>
      </c>
      <c r="F73" s="101">
        <f t="shared" ref="F73:M73" si="12">SUM(F74:F75)</f>
        <v>0</v>
      </c>
      <c r="G73" s="101">
        <f t="shared" si="12"/>
        <v>0</v>
      </c>
      <c r="H73" s="102">
        <f t="shared" si="12"/>
        <v>0</v>
      </c>
      <c r="I73" s="101">
        <f t="shared" si="12"/>
        <v>0</v>
      </c>
      <c r="J73" s="103">
        <f t="shared" si="12"/>
        <v>8</v>
      </c>
      <c r="K73" s="101">
        <f t="shared" si="12"/>
        <v>0</v>
      </c>
      <c r="L73" s="101">
        <f t="shared" si="12"/>
        <v>0</v>
      </c>
      <c r="M73" s="101">
        <f t="shared" si="12"/>
        <v>0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0</v>
      </c>
      <c r="F75" s="94">
        <v>0</v>
      </c>
      <c r="G75" s="94">
        <v>0</v>
      </c>
      <c r="H75" s="95">
        <v>0</v>
      </c>
      <c r="I75" s="94">
        <v>0</v>
      </c>
      <c r="J75" s="96">
        <v>8</v>
      </c>
      <c r="K75" s="94">
        <v>0</v>
      </c>
      <c r="L75" s="94">
        <v>0</v>
      </c>
      <c r="M75" s="94">
        <v>0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1321</v>
      </c>
      <c r="F77" s="74">
        <f t="shared" ref="F77:M77" si="13">F78+F81+F84+F85+F86+F87+F88</f>
        <v>0</v>
      </c>
      <c r="G77" s="74">
        <f t="shared" si="13"/>
        <v>0</v>
      </c>
      <c r="H77" s="75">
        <f t="shared" si="13"/>
        <v>276</v>
      </c>
      <c r="I77" s="74">
        <f t="shared" si="13"/>
        <v>276</v>
      </c>
      <c r="J77" s="76">
        <f t="shared" si="13"/>
        <v>276</v>
      </c>
      <c r="K77" s="74">
        <f t="shared" si="13"/>
        <v>0</v>
      </c>
      <c r="L77" s="74">
        <f t="shared" si="13"/>
        <v>0</v>
      </c>
      <c r="M77" s="74">
        <f t="shared" si="13"/>
        <v>0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0</v>
      </c>
      <c r="F78" s="81">
        <f t="shared" ref="F78:M78" si="14">SUM(F79:F80)</f>
        <v>0</v>
      </c>
      <c r="G78" s="81">
        <f t="shared" si="14"/>
        <v>0</v>
      </c>
      <c r="H78" s="82">
        <f t="shared" si="14"/>
        <v>0</v>
      </c>
      <c r="I78" s="81">
        <f t="shared" si="14"/>
        <v>0</v>
      </c>
      <c r="J78" s="83">
        <f t="shared" si="14"/>
        <v>0</v>
      </c>
      <c r="K78" s="81">
        <f t="shared" si="14"/>
        <v>0</v>
      </c>
      <c r="L78" s="81">
        <f t="shared" si="14"/>
        <v>0</v>
      </c>
      <c r="M78" s="81">
        <f t="shared" si="14"/>
        <v>0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0</v>
      </c>
      <c r="F80" s="94">
        <v>0</v>
      </c>
      <c r="G80" s="94">
        <v>0</v>
      </c>
      <c r="H80" s="95">
        <v>0</v>
      </c>
      <c r="I80" s="94">
        <v>0</v>
      </c>
      <c r="J80" s="96">
        <v>0</v>
      </c>
      <c r="K80" s="94">
        <v>0</v>
      </c>
      <c r="L80" s="94">
        <v>0</v>
      </c>
      <c r="M80" s="94">
        <v>0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1321</v>
      </c>
      <c r="F81" s="101">
        <f t="shared" ref="F81:M81" si="15">SUM(F82:F83)</f>
        <v>0</v>
      </c>
      <c r="G81" s="101">
        <f t="shared" si="15"/>
        <v>0</v>
      </c>
      <c r="H81" s="102">
        <f t="shared" si="15"/>
        <v>276</v>
      </c>
      <c r="I81" s="101">
        <f t="shared" si="15"/>
        <v>276</v>
      </c>
      <c r="J81" s="103">
        <f t="shared" si="15"/>
        <v>276</v>
      </c>
      <c r="K81" s="101">
        <f t="shared" si="15"/>
        <v>0</v>
      </c>
      <c r="L81" s="101">
        <f t="shared" si="15"/>
        <v>0</v>
      </c>
      <c r="M81" s="101">
        <f t="shared" si="15"/>
        <v>0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1321</v>
      </c>
      <c r="F83" s="94">
        <v>0</v>
      </c>
      <c r="G83" s="94">
        <v>0</v>
      </c>
      <c r="H83" s="95">
        <v>276</v>
      </c>
      <c r="I83" s="94">
        <v>276</v>
      </c>
      <c r="J83" s="96">
        <v>276</v>
      </c>
      <c r="K83" s="94">
        <v>0</v>
      </c>
      <c r="L83" s="94">
        <v>0</v>
      </c>
      <c r="M83" s="94">
        <v>0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0</v>
      </c>
      <c r="F88" s="101">
        <v>0</v>
      </c>
      <c r="G88" s="101">
        <v>0</v>
      </c>
      <c r="H88" s="102">
        <v>0</v>
      </c>
      <c r="I88" s="101">
        <v>0</v>
      </c>
      <c r="J88" s="103">
        <v>0</v>
      </c>
      <c r="K88" s="101">
        <v>0</v>
      </c>
      <c r="L88" s="101">
        <v>0</v>
      </c>
      <c r="M88" s="101">
        <v>0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0</v>
      </c>
      <c r="F90" s="74">
        <v>0</v>
      </c>
      <c r="G90" s="74">
        <v>0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338333</v>
      </c>
      <c r="F92" s="28">
        <f t="shared" ref="F92:M92" si="16">F4+F51+F77+F90</f>
        <v>365451</v>
      </c>
      <c r="G92" s="28">
        <f t="shared" si="16"/>
        <v>363356</v>
      </c>
      <c r="H92" s="29">
        <f t="shared" si="16"/>
        <v>446468.5</v>
      </c>
      <c r="I92" s="28">
        <f t="shared" si="16"/>
        <v>453807.5</v>
      </c>
      <c r="J92" s="30">
        <f t="shared" si="16"/>
        <v>438658</v>
      </c>
      <c r="K92" s="28">
        <f t="shared" si="16"/>
        <v>558513.36499999999</v>
      </c>
      <c r="L92" s="28">
        <f t="shared" si="16"/>
        <v>699133.80744499993</v>
      </c>
      <c r="M92" s="28">
        <f t="shared" si="16"/>
        <v>736887.03304702998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/>
      <c r="D101" s="123"/>
      <c r="N101" s="123"/>
      <c r="O101" s="123"/>
    </row>
    <row r="102" spans="3:15" s="15" customFormat="1" x14ac:dyDescent="0.2">
      <c r="C102" s="123"/>
      <c r="D102" s="123"/>
      <c r="N102" s="123"/>
      <c r="O102" s="123"/>
    </row>
    <row r="103" spans="3:15" s="15" customFormat="1" x14ac:dyDescent="0.2">
      <c r="C103" s="123"/>
      <c r="D103" s="123"/>
      <c r="N103" s="123"/>
      <c r="O103" s="123"/>
    </row>
    <row r="104" spans="3:15" s="15" customFormat="1" x14ac:dyDescent="0.2">
      <c r="C104" s="123"/>
      <c r="D104" s="123"/>
      <c r="N104" s="123"/>
      <c r="O104" s="123"/>
    </row>
    <row r="105" spans="3:15" s="15" customFormat="1" x14ac:dyDescent="0.2">
      <c r="C105" s="123"/>
      <c r="D105" s="123"/>
      <c r="N105" s="123"/>
      <c r="O105" s="123"/>
    </row>
    <row r="106" spans="3:15" s="15" customFormat="1" x14ac:dyDescent="0.2">
      <c r="C106" s="123"/>
      <c r="D106" s="123"/>
      <c r="N106" s="123"/>
      <c r="O106" s="123"/>
    </row>
    <row r="107" spans="3:15" s="15" customFormat="1" x14ac:dyDescent="0.2">
      <c r="C107" s="123"/>
      <c r="D107" s="123"/>
      <c r="N107" s="123"/>
      <c r="O107" s="123"/>
    </row>
    <row r="108" spans="3:15" s="15" customFormat="1" x14ac:dyDescent="0.2">
      <c r="C108" s="123"/>
      <c r="D108" s="123"/>
      <c r="N108" s="123"/>
      <c r="O108" s="123"/>
    </row>
    <row r="109" spans="3:15" s="15" customFormat="1" x14ac:dyDescent="0.2">
      <c r="C109" s="123"/>
      <c r="D109" s="123"/>
      <c r="N109" s="123"/>
      <c r="O109" s="123"/>
    </row>
    <row r="110" spans="3:15" s="15" customFormat="1" x14ac:dyDescent="0.2">
      <c r="C110" s="123"/>
      <c r="D110" s="123"/>
      <c r="N110" s="123"/>
      <c r="O110" s="123"/>
    </row>
    <row r="111" spans="3:15" s="15" customFormat="1" x14ac:dyDescent="0.2">
      <c r="C111" s="123"/>
      <c r="D111" s="123"/>
      <c r="N111" s="123"/>
      <c r="O111" s="123"/>
    </row>
    <row r="112" spans="3:15" s="15" customFormat="1" x14ac:dyDescent="0.2">
      <c r="C112" s="123"/>
      <c r="D112" s="123"/>
      <c r="N112" s="123"/>
      <c r="O112" s="123"/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207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0</v>
      </c>
      <c r="F4" s="74">
        <f t="shared" ref="F4:M4" si="0">F5+F8+F47</f>
        <v>0</v>
      </c>
      <c r="G4" s="74">
        <f t="shared" si="0"/>
        <v>12913.466469999999</v>
      </c>
      <c r="H4" s="75">
        <f t="shared" si="0"/>
        <v>168182</v>
      </c>
      <c r="I4" s="74">
        <f t="shared" si="0"/>
        <v>236182</v>
      </c>
      <c r="J4" s="76">
        <f t="shared" si="0"/>
        <v>212266</v>
      </c>
      <c r="K4" s="74">
        <f t="shared" si="0"/>
        <v>171802</v>
      </c>
      <c r="L4" s="74">
        <f t="shared" si="0"/>
        <v>465338.04800000001</v>
      </c>
      <c r="M4" s="74">
        <f t="shared" si="0"/>
        <v>0.30259200008003972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0</v>
      </c>
      <c r="F5" s="81">
        <f t="shared" ref="F5:M5" si="1">SUM(F6:F7)</f>
        <v>0</v>
      </c>
      <c r="G5" s="81">
        <f t="shared" si="1"/>
        <v>461.38494000000003</v>
      </c>
      <c r="H5" s="82">
        <f t="shared" si="1"/>
        <v>9130</v>
      </c>
      <c r="I5" s="81">
        <f t="shared" si="1"/>
        <v>8130</v>
      </c>
      <c r="J5" s="83">
        <f t="shared" si="1"/>
        <v>7854</v>
      </c>
      <c r="K5" s="81">
        <f t="shared" si="1"/>
        <v>9757</v>
      </c>
      <c r="L5" s="81">
        <f t="shared" si="1"/>
        <v>0</v>
      </c>
      <c r="M5" s="81">
        <f t="shared" si="1"/>
        <v>0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0</v>
      </c>
      <c r="F6" s="88">
        <v>0</v>
      </c>
      <c r="G6" s="88">
        <v>461.38494000000003</v>
      </c>
      <c r="H6" s="89">
        <v>9130</v>
      </c>
      <c r="I6" s="88">
        <v>8130</v>
      </c>
      <c r="J6" s="90">
        <v>7854</v>
      </c>
      <c r="K6" s="88">
        <v>9757</v>
      </c>
      <c r="L6" s="88">
        <v>0</v>
      </c>
      <c r="M6" s="88">
        <v>0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0</v>
      </c>
      <c r="F7" s="94">
        <v>0</v>
      </c>
      <c r="G7" s="94">
        <v>0</v>
      </c>
      <c r="H7" s="95">
        <v>0</v>
      </c>
      <c r="I7" s="94">
        <v>0</v>
      </c>
      <c r="J7" s="96">
        <v>0</v>
      </c>
      <c r="K7" s="94">
        <v>0</v>
      </c>
      <c r="L7" s="94">
        <v>0</v>
      </c>
      <c r="M7" s="94">
        <v>0</v>
      </c>
      <c r="N7" s="97" t="s">
        <v>44</v>
      </c>
      <c r="O7" s="92" t="s">
        <v>44</v>
      </c>
      <c r="AA7" s="27">
        <v>1</v>
      </c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0</v>
      </c>
      <c r="F8" s="81">
        <f t="shared" ref="F8:M8" si="2">SUM(F9:F46)</f>
        <v>0</v>
      </c>
      <c r="G8" s="81">
        <f t="shared" si="2"/>
        <v>12452.081529999999</v>
      </c>
      <c r="H8" s="82">
        <f t="shared" si="2"/>
        <v>159052</v>
      </c>
      <c r="I8" s="81">
        <f t="shared" si="2"/>
        <v>228052</v>
      </c>
      <c r="J8" s="83">
        <f t="shared" si="2"/>
        <v>204412</v>
      </c>
      <c r="K8" s="81">
        <f t="shared" si="2"/>
        <v>162045</v>
      </c>
      <c r="L8" s="81">
        <f t="shared" si="2"/>
        <v>465338.04800000001</v>
      </c>
      <c r="M8" s="81">
        <f t="shared" si="2"/>
        <v>0.30259200008003972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0</v>
      </c>
      <c r="F9" s="88">
        <v>0</v>
      </c>
      <c r="G9" s="88">
        <v>0</v>
      </c>
      <c r="H9" s="89">
        <v>0</v>
      </c>
      <c r="I9" s="88">
        <v>0</v>
      </c>
      <c r="J9" s="90">
        <v>0</v>
      </c>
      <c r="K9" s="88">
        <v>0</v>
      </c>
      <c r="L9" s="88">
        <v>0</v>
      </c>
      <c r="M9" s="88">
        <v>0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0</v>
      </c>
      <c r="F10" s="101">
        <v>0</v>
      </c>
      <c r="G10" s="101">
        <v>0</v>
      </c>
      <c r="H10" s="102">
        <v>0</v>
      </c>
      <c r="I10" s="101">
        <v>0</v>
      </c>
      <c r="J10" s="103">
        <v>0</v>
      </c>
      <c r="K10" s="101">
        <v>0</v>
      </c>
      <c r="L10" s="101">
        <v>0</v>
      </c>
      <c r="M10" s="101">
        <v>0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0</v>
      </c>
      <c r="F11" s="101">
        <v>0</v>
      </c>
      <c r="G11" s="101">
        <v>0</v>
      </c>
      <c r="H11" s="102">
        <v>0</v>
      </c>
      <c r="I11" s="101">
        <v>0</v>
      </c>
      <c r="J11" s="103">
        <v>0</v>
      </c>
      <c r="K11" s="101">
        <v>0</v>
      </c>
      <c r="L11" s="101">
        <v>0</v>
      </c>
      <c r="M11" s="101">
        <v>0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0</v>
      </c>
      <c r="F12" s="101">
        <v>0</v>
      </c>
      <c r="G12" s="101">
        <v>0</v>
      </c>
      <c r="H12" s="102">
        <v>0</v>
      </c>
      <c r="I12" s="101">
        <v>0</v>
      </c>
      <c r="J12" s="103">
        <v>0</v>
      </c>
      <c r="K12" s="101">
        <v>0</v>
      </c>
      <c r="L12" s="101">
        <v>0</v>
      </c>
      <c r="M12" s="101">
        <v>0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0</v>
      </c>
      <c r="F13" s="101">
        <v>0</v>
      </c>
      <c r="G13" s="101">
        <v>0</v>
      </c>
      <c r="H13" s="102">
        <v>0</v>
      </c>
      <c r="I13" s="101">
        <v>0</v>
      </c>
      <c r="J13" s="103">
        <v>0</v>
      </c>
      <c r="K13" s="101">
        <v>0</v>
      </c>
      <c r="L13" s="101">
        <v>0</v>
      </c>
      <c r="M13" s="101">
        <v>0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0</v>
      </c>
      <c r="F14" s="101">
        <v>0</v>
      </c>
      <c r="G14" s="101">
        <v>0</v>
      </c>
      <c r="H14" s="102">
        <v>0</v>
      </c>
      <c r="I14" s="101">
        <v>50</v>
      </c>
      <c r="J14" s="103">
        <v>0</v>
      </c>
      <c r="K14" s="101">
        <v>0</v>
      </c>
      <c r="L14" s="101">
        <v>0</v>
      </c>
      <c r="M14" s="101">
        <v>0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0</v>
      </c>
      <c r="F15" s="101">
        <v>0</v>
      </c>
      <c r="G15" s="101">
        <v>0</v>
      </c>
      <c r="H15" s="102">
        <v>0</v>
      </c>
      <c r="I15" s="101">
        <v>0</v>
      </c>
      <c r="J15" s="103">
        <v>0</v>
      </c>
      <c r="K15" s="101">
        <v>0</v>
      </c>
      <c r="L15" s="101">
        <v>0</v>
      </c>
      <c r="M15" s="101">
        <v>0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0</v>
      </c>
      <c r="F16" s="101">
        <v>0</v>
      </c>
      <c r="G16" s="101">
        <v>0</v>
      </c>
      <c r="H16" s="102">
        <v>0</v>
      </c>
      <c r="I16" s="101">
        <v>0</v>
      </c>
      <c r="J16" s="103">
        <v>0</v>
      </c>
      <c r="K16" s="101">
        <v>0</v>
      </c>
      <c r="L16" s="101">
        <v>0</v>
      </c>
      <c r="M16" s="101">
        <v>0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0</v>
      </c>
      <c r="F17" s="101">
        <v>0</v>
      </c>
      <c r="G17" s="101">
        <v>0</v>
      </c>
      <c r="H17" s="102">
        <v>0</v>
      </c>
      <c r="I17" s="101">
        <v>0</v>
      </c>
      <c r="J17" s="103">
        <v>0</v>
      </c>
      <c r="K17" s="101">
        <v>0</v>
      </c>
      <c r="L17" s="101">
        <v>0</v>
      </c>
      <c r="M17" s="101">
        <v>0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0</v>
      </c>
      <c r="H18" s="102">
        <v>0</v>
      </c>
      <c r="I18" s="101">
        <v>0</v>
      </c>
      <c r="J18" s="103">
        <v>0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0</v>
      </c>
      <c r="F21" s="101">
        <v>0</v>
      </c>
      <c r="G21" s="101">
        <v>0</v>
      </c>
      <c r="H21" s="102">
        <v>0</v>
      </c>
      <c r="I21" s="101">
        <v>0</v>
      </c>
      <c r="J21" s="103">
        <v>0</v>
      </c>
      <c r="K21" s="101">
        <v>0</v>
      </c>
      <c r="L21" s="101">
        <v>0</v>
      </c>
      <c r="M21" s="101">
        <v>0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0</v>
      </c>
      <c r="F22" s="101">
        <v>0</v>
      </c>
      <c r="G22" s="101">
        <v>12452.081529999999</v>
      </c>
      <c r="H22" s="102">
        <v>157552</v>
      </c>
      <c r="I22" s="101">
        <v>224552</v>
      </c>
      <c r="J22" s="103">
        <v>203817</v>
      </c>
      <c r="K22" s="101">
        <v>160545</v>
      </c>
      <c r="L22" s="101">
        <v>465338.04800000001</v>
      </c>
      <c r="M22" s="101">
        <v>0.30259200008003972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0</v>
      </c>
      <c r="F23" s="101">
        <v>0</v>
      </c>
      <c r="G23" s="101">
        <v>0</v>
      </c>
      <c r="H23" s="102">
        <v>0</v>
      </c>
      <c r="I23" s="101">
        <v>2000</v>
      </c>
      <c r="J23" s="103">
        <v>0</v>
      </c>
      <c r="K23" s="101">
        <v>0</v>
      </c>
      <c r="L23" s="101">
        <v>0</v>
      </c>
      <c r="M23" s="101">
        <v>0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0</v>
      </c>
      <c r="F24" s="101">
        <v>0</v>
      </c>
      <c r="G24" s="101">
        <v>0</v>
      </c>
      <c r="H24" s="102">
        <v>0</v>
      </c>
      <c r="I24" s="101">
        <v>0</v>
      </c>
      <c r="J24" s="103">
        <v>0</v>
      </c>
      <c r="K24" s="101">
        <v>0</v>
      </c>
      <c r="L24" s="101">
        <v>0</v>
      </c>
      <c r="M24" s="101">
        <v>0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0</v>
      </c>
      <c r="L25" s="101">
        <v>0</v>
      </c>
      <c r="M25" s="101">
        <v>0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0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0</v>
      </c>
      <c r="F29" s="101">
        <v>0</v>
      </c>
      <c r="G29" s="101">
        <v>0</v>
      </c>
      <c r="H29" s="102">
        <v>0</v>
      </c>
      <c r="I29" s="101">
        <v>0</v>
      </c>
      <c r="J29" s="103">
        <v>0</v>
      </c>
      <c r="K29" s="101">
        <v>0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0</v>
      </c>
      <c r="G30" s="101">
        <v>0</v>
      </c>
      <c r="H30" s="102">
        <v>0</v>
      </c>
      <c r="I30" s="101">
        <v>0</v>
      </c>
      <c r="J30" s="103">
        <v>0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0</v>
      </c>
      <c r="F31" s="101">
        <v>0</v>
      </c>
      <c r="G31" s="101">
        <v>0</v>
      </c>
      <c r="H31" s="102">
        <v>0</v>
      </c>
      <c r="I31" s="101">
        <v>0</v>
      </c>
      <c r="J31" s="103">
        <v>0</v>
      </c>
      <c r="K31" s="101">
        <v>0</v>
      </c>
      <c r="L31" s="101">
        <v>0</v>
      </c>
      <c r="M31" s="101">
        <v>0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0</v>
      </c>
      <c r="F32" s="101">
        <v>0</v>
      </c>
      <c r="G32" s="101">
        <v>0</v>
      </c>
      <c r="H32" s="102">
        <v>0</v>
      </c>
      <c r="I32" s="101">
        <v>0</v>
      </c>
      <c r="J32" s="103">
        <v>0</v>
      </c>
      <c r="K32" s="101">
        <v>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0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0</v>
      </c>
      <c r="F36" s="101">
        <v>0</v>
      </c>
      <c r="G36" s="101">
        <v>0</v>
      </c>
      <c r="H36" s="102">
        <v>0</v>
      </c>
      <c r="I36" s="101">
        <v>0</v>
      </c>
      <c r="J36" s="103">
        <v>0</v>
      </c>
      <c r="K36" s="101">
        <v>0</v>
      </c>
      <c r="L36" s="101">
        <v>0</v>
      </c>
      <c r="M36" s="101">
        <v>0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0</v>
      </c>
      <c r="H37" s="102">
        <v>0</v>
      </c>
      <c r="I37" s="101">
        <v>0</v>
      </c>
      <c r="J37" s="103">
        <v>0</v>
      </c>
      <c r="K37" s="101">
        <v>0</v>
      </c>
      <c r="L37" s="101">
        <v>0</v>
      </c>
      <c r="M37" s="101">
        <v>0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0</v>
      </c>
      <c r="F38" s="101">
        <v>0</v>
      </c>
      <c r="G38" s="101">
        <v>0</v>
      </c>
      <c r="H38" s="102">
        <v>0</v>
      </c>
      <c r="I38" s="101">
        <v>100</v>
      </c>
      <c r="J38" s="103">
        <v>0</v>
      </c>
      <c r="K38" s="101">
        <v>0</v>
      </c>
      <c r="L38" s="101">
        <v>0</v>
      </c>
      <c r="M38" s="101">
        <v>0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0</v>
      </c>
      <c r="F39" s="101">
        <v>0</v>
      </c>
      <c r="G39" s="101">
        <v>0</v>
      </c>
      <c r="H39" s="102">
        <v>0</v>
      </c>
      <c r="I39" s="101">
        <v>0</v>
      </c>
      <c r="J39" s="103">
        <v>0</v>
      </c>
      <c r="K39" s="101">
        <v>0</v>
      </c>
      <c r="L39" s="101">
        <v>0</v>
      </c>
      <c r="M39" s="101">
        <v>0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0</v>
      </c>
      <c r="F40" s="101">
        <v>0</v>
      </c>
      <c r="G40" s="101">
        <v>0</v>
      </c>
      <c r="H40" s="102">
        <v>0</v>
      </c>
      <c r="I40" s="101">
        <v>0</v>
      </c>
      <c r="J40" s="103">
        <v>0</v>
      </c>
      <c r="K40" s="101">
        <v>0</v>
      </c>
      <c r="L40" s="101">
        <v>0</v>
      </c>
      <c r="M40" s="101">
        <v>0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0</v>
      </c>
      <c r="F41" s="101">
        <v>0</v>
      </c>
      <c r="G41" s="101">
        <v>0</v>
      </c>
      <c r="H41" s="102">
        <v>0</v>
      </c>
      <c r="I41" s="101">
        <v>0</v>
      </c>
      <c r="J41" s="103">
        <v>0</v>
      </c>
      <c r="K41" s="101">
        <v>0</v>
      </c>
      <c r="L41" s="101">
        <v>0</v>
      </c>
      <c r="M41" s="101">
        <v>0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0</v>
      </c>
      <c r="F42" s="101">
        <v>0</v>
      </c>
      <c r="G42" s="101">
        <v>0</v>
      </c>
      <c r="H42" s="102">
        <v>1500</v>
      </c>
      <c r="I42" s="101">
        <v>1350</v>
      </c>
      <c r="J42" s="103">
        <v>557</v>
      </c>
      <c r="K42" s="101">
        <v>1500</v>
      </c>
      <c r="L42" s="101">
        <v>0</v>
      </c>
      <c r="M42" s="101">
        <v>0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0</v>
      </c>
      <c r="F43" s="101">
        <v>0</v>
      </c>
      <c r="G43" s="101">
        <v>0</v>
      </c>
      <c r="H43" s="102">
        <v>0</v>
      </c>
      <c r="I43" s="101">
        <v>0</v>
      </c>
      <c r="J43" s="103">
        <v>0</v>
      </c>
      <c r="K43" s="101">
        <v>0</v>
      </c>
      <c r="L43" s="101">
        <v>0</v>
      </c>
      <c r="M43" s="101">
        <v>0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0</v>
      </c>
      <c r="F44" s="101">
        <v>0</v>
      </c>
      <c r="G44" s="101">
        <v>0</v>
      </c>
      <c r="H44" s="102">
        <v>0</v>
      </c>
      <c r="I44" s="101">
        <v>0</v>
      </c>
      <c r="J44" s="103">
        <v>38</v>
      </c>
      <c r="K44" s="101">
        <v>0</v>
      </c>
      <c r="L44" s="101">
        <v>0</v>
      </c>
      <c r="M44" s="101">
        <v>0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0</v>
      </c>
      <c r="F45" s="101">
        <v>0</v>
      </c>
      <c r="G45" s="101">
        <v>0</v>
      </c>
      <c r="H45" s="102">
        <v>0</v>
      </c>
      <c r="I45" s="101">
        <v>0</v>
      </c>
      <c r="J45" s="103">
        <v>0</v>
      </c>
      <c r="K45" s="101">
        <v>0</v>
      </c>
      <c r="L45" s="101">
        <v>0</v>
      </c>
      <c r="M45" s="101">
        <v>0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0</v>
      </c>
      <c r="G46" s="94">
        <v>0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0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0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0</v>
      </c>
      <c r="F51" s="74">
        <f t="shared" ref="F51:M51" si="4">F52+F59+F62+F63+F64+F72+F73</f>
        <v>0</v>
      </c>
      <c r="G51" s="74">
        <f t="shared" si="4"/>
        <v>0</v>
      </c>
      <c r="H51" s="75">
        <f t="shared" si="4"/>
        <v>0</v>
      </c>
      <c r="I51" s="74">
        <f t="shared" si="4"/>
        <v>0</v>
      </c>
      <c r="J51" s="76">
        <f t="shared" si="4"/>
        <v>204</v>
      </c>
      <c r="K51" s="74">
        <f t="shared" si="4"/>
        <v>0</v>
      </c>
      <c r="L51" s="74">
        <f t="shared" si="4"/>
        <v>0</v>
      </c>
      <c r="M51" s="74">
        <f t="shared" si="4"/>
        <v>0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94">
        <f>SUM(E57:E58)</f>
        <v>0</v>
      </c>
      <c r="F56" s="94">
        <f t="shared" ref="F56:M56" si="7">SUM(F57:F58)</f>
        <v>0</v>
      </c>
      <c r="G56" s="94">
        <f t="shared" si="7"/>
        <v>0</v>
      </c>
      <c r="H56" s="95">
        <f t="shared" si="7"/>
        <v>0</v>
      </c>
      <c r="I56" s="94">
        <f t="shared" si="7"/>
        <v>0</v>
      </c>
      <c r="J56" s="96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0</v>
      </c>
      <c r="F59" s="81">
        <f t="shared" ref="F59:M59" si="8">SUM(F60:F61)</f>
        <v>0</v>
      </c>
      <c r="G59" s="81">
        <f t="shared" si="8"/>
        <v>0</v>
      </c>
      <c r="H59" s="82">
        <f t="shared" si="8"/>
        <v>0</v>
      </c>
      <c r="I59" s="81">
        <f t="shared" si="8"/>
        <v>0</v>
      </c>
      <c r="J59" s="83">
        <f t="shared" si="8"/>
        <v>0</v>
      </c>
      <c r="K59" s="81">
        <f t="shared" si="8"/>
        <v>0</v>
      </c>
      <c r="L59" s="81">
        <f t="shared" si="8"/>
        <v>0</v>
      </c>
      <c r="M59" s="81">
        <f t="shared" si="8"/>
        <v>0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0</v>
      </c>
      <c r="F61" s="94">
        <v>0</v>
      </c>
      <c r="G61" s="94">
        <v>0</v>
      </c>
      <c r="H61" s="95">
        <v>0</v>
      </c>
      <c r="I61" s="94">
        <v>0</v>
      </c>
      <c r="J61" s="96">
        <v>0</v>
      </c>
      <c r="K61" s="94">
        <v>0</v>
      </c>
      <c r="L61" s="94">
        <v>0</v>
      </c>
      <c r="M61" s="94">
        <v>0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98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0</v>
      </c>
      <c r="F72" s="101">
        <v>0</v>
      </c>
      <c r="G72" s="101">
        <v>0</v>
      </c>
      <c r="H72" s="102">
        <v>0</v>
      </c>
      <c r="I72" s="101">
        <v>0</v>
      </c>
      <c r="J72" s="103">
        <v>0</v>
      </c>
      <c r="K72" s="101">
        <v>0</v>
      </c>
      <c r="L72" s="101">
        <v>0</v>
      </c>
      <c r="M72" s="101">
        <v>0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0</v>
      </c>
      <c r="F73" s="101">
        <f t="shared" ref="F73:M73" si="12">SUM(F74:F75)</f>
        <v>0</v>
      </c>
      <c r="G73" s="101">
        <f t="shared" si="12"/>
        <v>0</v>
      </c>
      <c r="H73" s="102">
        <f t="shared" si="12"/>
        <v>0</v>
      </c>
      <c r="I73" s="101">
        <f t="shared" si="12"/>
        <v>0</v>
      </c>
      <c r="J73" s="103">
        <f t="shared" si="12"/>
        <v>204</v>
      </c>
      <c r="K73" s="101">
        <f t="shared" si="12"/>
        <v>0</v>
      </c>
      <c r="L73" s="101">
        <f t="shared" si="12"/>
        <v>0</v>
      </c>
      <c r="M73" s="101">
        <f t="shared" si="12"/>
        <v>0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0</v>
      </c>
      <c r="F75" s="94">
        <v>0</v>
      </c>
      <c r="G75" s="94">
        <v>0</v>
      </c>
      <c r="H75" s="95">
        <v>0</v>
      </c>
      <c r="I75" s="94">
        <v>0</v>
      </c>
      <c r="J75" s="96">
        <v>204</v>
      </c>
      <c r="K75" s="94">
        <v>0</v>
      </c>
      <c r="L75" s="94">
        <v>0</v>
      </c>
      <c r="M75" s="94">
        <v>0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354532</v>
      </c>
      <c r="F77" s="74">
        <f t="shared" ref="F77:M77" si="13">F78+F81+F84+F85+F86+F87+F88</f>
        <v>920937</v>
      </c>
      <c r="G77" s="74">
        <f t="shared" si="13"/>
        <v>981555.02179000154</v>
      </c>
      <c r="H77" s="75">
        <f t="shared" si="13"/>
        <v>1140050</v>
      </c>
      <c r="I77" s="74">
        <f t="shared" si="13"/>
        <v>1419919</v>
      </c>
      <c r="J77" s="76">
        <f t="shared" si="13"/>
        <v>1288733</v>
      </c>
      <c r="K77" s="74">
        <f t="shared" si="13"/>
        <v>1065289.5</v>
      </c>
      <c r="L77" s="74">
        <f t="shared" si="13"/>
        <v>1173481</v>
      </c>
      <c r="M77" s="74">
        <f t="shared" si="13"/>
        <v>30681.418000000005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354532</v>
      </c>
      <c r="F78" s="81">
        <f t="shared" ref="F78:M78" si="14">SUM(F79:F80)</f>
        <v>920937</v>
      </c>
      <c r="G78" s="81">
        <f t="shared" si="14"/>
        <v>981105.37677000149</v>
      </c>
      <c r="H78" s="82">
        <f t="shared" si="14"/>
        <v>1140050</v>
      </c>
      <c r="I78" s="81">
        <f t="shared" si="14"/>
        <v>1418919</v>
      </c>
      <c r="J78" s="83">
        <f t="shared" si="14"/>
        <v>1288231</v>
      </c>
      <c r="K78" s="81">
        <f t="shared" si="14"/>
        <v>1065289.5</v>
      </c>
      <c r="L78" s="81">
        <f t="shared" si="14"/>
        <v>1173481</v>
      </c>
      <c r="M78" s="81">
        <f t="shared" si="14"/>
        <v>30681.418000000005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354532</v>
      </c>
      <c r="F80" s="94">
        <v>920937</v>
      </c>
      <c r="G80" s="94">
        <v>981105.37677000149</v>
      </c>
      <c r="H80" s="95">
        <v>1140050</v>
      </c>
      <c r="I80" s="94">
        <v>1418919</v>
      </c>
      <c r="J80" s="96">
        <v>1288231</v>
      </c>
      <c r="K80" s="94">
        <v>1065289.5</v>
      </c>
      <c r="L80" s="94">
        <v>1173481</v>
      </c>
      <c r="M80" s="94">
        <v>30681.418000000005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0</v>
      </c>
      <c r="F81" s="101">
        <f t="shared" ref="F81:M81" si="15">SUM(F82:F83)</f>
        <v>0</v>
      </c>
      <c r="G81" s="101">
        <f t="shared" si="15"/>
        <v>449.64502000000005</v>
      </c>
      <c r="H81" s="102">
        <f t="shared" si="15"/>
        <v>0</v>
      </c>
      <c r="I81" s="101">
        <f t="shared" si="15"/>
        <v>750</v>
      </c>
      <c r="J81" s="103">
        <f t="shared" si="15"/>
        <v>416</v>
      </c>
      <c r="K81" s="101">
        <f t="shared" si="15"/>
        <v>0</v>
      </c>
      <c r="L81" s="101">
        <f t="shared" si="15"/>
        <v>0</v>
      </c>
      <c r="M81" s="101">
        <f t="shared" si="15"/>
        <v>0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0</v>
      </c>
      <c r="F83" s="94">
        <v>0</v>
      </c>
      <c r="G83" s="94">
        <v>449.64502000000005</v>
      </c>
      <c r="H83" s="95">
        <v>0</v>
      </c>
      <c r="I83" s="94">
        <v>750</v>
      </c>
      <c r="J83" s="96">
        <v>416</v>
      </c>
      <c r="K83" s="94">
        <v>0</v>
      </c>
      <c r="L83" s="94">
        <v>0</v>
      </c>
      <c r="M83" s="94">
        <v>0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0</v>
      </c>
      <c r="F88" s="101">
        <v>0</v>
      </c>
      <c r="G88" s="101">
        <v>0</v>
      </c>
      <c r="H88" s="102">
        <v>0</v>
      </c>
      <c r="I88" s="101">
        <v>250</v>
      </c>
      <c r="J88" s="103">
        <v>86</v>
      </c>
      <c r="K88" s="101">
        <v>0</v>
      </c>
      <c r="L88" s="101">
        <v>0</v>
      </c>
      <c r="M88" s="101">
        <v>0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0</v>
      </c>
      <c r="F90" s="74">
        <v>0</v>
      </c>
      <c r="G90" s="74">
        <v>0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354532</v>
      </c>
      <c r="F92" s="28">
        <f t="shared" ref="F92:M92" si="16">F4+F51+F77+F90</f>
        <v>920937</v>
      </c>
      <c r="G92" s="28">
        <f t="shared" si="16"/>
        <v>994468.48826000153</v>
      </c>
      <c r="H92" s="29">
        <f t="shared" si="16"/>
        <v>1308232</v>
      </c>
      <c r="I92" s="28">
        <f t="shared" si="16"/>
        <v>1656101</v>
      </c>
      <c r="J92" s="30">
        <f t="shared" si="16"/>
        <v>1501203</v>
      </c>
      <c r="K92" s="28">
        <f t="shared" si="16"/>
        <v>1237091.5</v>
      </c>
      <c r="L92" s="28">
        <f t="shared" si="16"/>
        <v>1638819.048</v>
      </c>
      <c r="M92" s="28">
        <f t="shared" si="16"/>
        <v>30681.720592000085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/>
      <c r="D101" s="123"/>
      <c r="N101" s="123"/>
      <c r="O101" s="123"/>
    </row>
    <row r="102" spans="3:15" s="15" customFormat="1" x14ac:dyDescent="0.2">
      <c r="C102" s="123"/>
      <c r="D102" s="123"/>
      <c r="N102" s="123"/>
      <c r="O102" s="123"/>
    </row>
    <row r="103" spans="3:15" s="15" customFormat="1" x14ac:dyDescent="0.2">
      <c r="C103" s="123"/>
      <c r="D103" s="123"/>
      <c r="N103" s="123"/>
      <c r="O103" s="123"/>
    </row>
    <row r="104" spans="3:15" s="15" customFormat="1" x14ac:dyDescent="0.2">
      <c r="C104" s="123"/>
      <c r="D104" s="123"/>
      <c r="N104" s="123"/>
      <c r="O104" s="123"/>
    </row>
    <row r="105" spans="3:15" s="15" customFormat="1" x14ac:dyDescent="0.2">
      <c r="C105" s="123"/>
      <c r="D105" s="123"/>
      <c r="N105" s="123"/>
      <c r="O105" s="123"/>
    </row>
    <row r="106" spans="3:15" s="15" customFormat="1" x14ac:dyDescent="0.2">
      <c r="C106" s="123"/>
      <c r="D106" s="123"/>
      <c r="N106" s="123"/>
      <c r="O106" s="123"/>
    </row>
    <row r="107" spans="3:15" s="15" customFormat="1" x14ac:dyDescent="0.2">
      <c r="C107" s="123"/>
      <c r="D107" s="123"/>
      <c r="N107" s="123"/>
      <c r="O107" s="123"/>
    </row>
    <row r="108" spans="3:15" s="15" customFormat="1" x14ac:dyDescent="0.2">
      <c r="C108" s="123"/>
      <c r="D108" s="123"/>
      <c r="N108" s="123"/>
      <c r="O108" s="123"/>
    </row>
    <row r="109" spans="3:15" s="15" customFormat="1" x14ac:dyDescent="0.2">
      <c r="C109" s="123"/>
      <c r="D109" s="123"/>
      <c r="N109" s="123"/>
      <c r="O109" s="123"/>
    </row>
    <row r="110" spans="3:15" s="15" customFormat="1" x14ac:dyDescent="0.2">
      <c r="C110" s="123"/>
      <c r="D110" s="123"/>
      <c r="N110" s="123"/>
      <c r="O110" s="123"/>
    </row>
    <row r="111" spans="3:15" s="15" customFormat="1" x14ac:dyDescent="0.2">
      <c r="C111" s="123"/>
      <c r="D111" s="123"/>
      <c r="N111" s="123"/>
      <c r="O111" s="123"/>
    </row>
    <row r="112" spans="3:15" s="15" customFormat="1" x14ac:dyDescent="0.2">
      <c r="C112" s="123"/>
      <c r="D112" s="123"/>
      <c r="N112" s="123"/>
      <c r="O112" s="123"/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FF66"/>
    <pageSetUpPr fitToPage="1"/>
  </sheetPr>
  <dimension ref="A1:AA312"/>
  <sheetViews>
    <sheetView showGridLines="0" workbookViewId="0"/>
  </sheetViews>
  <sheetFormatPr defaultRowHeight="12.75" x14ac:dyDescent="0.2"/>
  <cols>
    <col min="1" max="1" width="0.85546875" style="31" customWidth="1"/>
    <col min="2" max="2" width="50.85546875" style="31" customWidth="1"/>
    <col min="3" max="4" width="0.85546875" style="31" customWidth="1"/>
    <col min="5" max="13" width="10.7109375" style="31" customWidth="1"/>
    <col min="14" max="15" width="0.85546875" style="31" customWidth="1"/>
    <col min="16" max="16384" width="9.140625" style="31"/>
  </cols>
  <sheetData>
    <row r="1" spans="1:27" s="4" customFormat="1" ht="15.75" customHeight="1" x14ac:dyDescent="0.2">
      <c r="A1" s="1" t="s">
        <v>208</v>
      </c>
      <c r="B1" s="2"/>
      <c r="C1" s="65"/>
      <c r="D1" s="65"/>
      <c r="E1" s="3"/>
      <c r="F1" s="3"/>
      <c r="G1" s="3"/>
      <c r="H1" s="3"/>
      <c r="I1" s="3"/>
      <c r="J1" s="3"/>
      <c r="K1" s="3"/>
      <c r="L1" s="3"/>
      <c r="M1" s="3"/>
      <c r="N1" s="66"/>
      <c r="O1" s="67"/>
    </row>
    <row r="2" spans="1:27" s="15" customFormat="1" ht="25.5" x14ac:dyDescent="0.2">
      <c r="A2" s="6"/>
      <c r="B2" s="7"/>
      <c r="C2" s="68" t="s">
        <v>44</v>
      </c>
      <c r="D2" s="68" t="s">
        <v>44</v>
      </c>
      <c r="E2" s="8" t="s">
        <v>0</v>
      </c>
      <c r="F2" s="9"/>
      <c r="G2" s="9"/>
      <c r="H2" s="10" t="s">
        <v>1</v>
      </c>
      <c r="I2" s="11" t="s">
        <v>2</v>
      </c>
      <c r="J2" s="12" t="s">
        <v>3</v>
      </c>
      <c r="K2" s="13" t="s">
        <v>4</v>
      </c>
      <c r="L2" s="14"/>
      <c r="M2" s="14"/>
      <c r="N2" s="69" t="s">
        <v>44</v>
      </c>
      <c r="O2" s="70" t="s">
        <v>44</v>
      </c>
    </row>
    <row r="3" spans="1:27" s="15" customFormat="1" x14ac:dyDescent="0.2">
      <c r="A3" s="17"/>
      <c r="B3" s="18" t="s">
        <v>5</v>
      </c>
      <c r="C3" s="71" t="s">
        <v>44</v>
      </c>
      <c r="D3" s="71" t="s">
        <v>44</v>
      </c>
      <c r="E3" s="19" t="s">
        <v>157</v>
      </c>
      <c r="F3" s="19" t="s">
        <v>158</v>
      </c>
      <c r="G3" s="19" t="s">
        <v>159</v>
      </c>
      <c r="H3" s="173" t="s">
        <v>160</v>
      </c>
      <c r="I3" s="174"/>
      <c r="J3" s="175"/>
      <c r="K3" s="19" t="s">
        <v>161</v>
      </c>
      <c r="L3" s="19" t="s">
        <v>162</v>
      </c>
      <c r="M3" s="19" t="s">
        <v>163</v>
      </c>
      <c r="N3" s="19" t="s">
        <v>44</v>
      </c>
      <c r="O3" s="72" t="s">
        <v>44</v>
      </c>
    </row>
    <row r="4" spans="1:27" s="43" customFormat="1" x14ac:dyDescent="0.2">
      <c r="A4" s="41"/>
      <c r="B4" s="61" t="s">
        <v>23</v>
      </c>
      <c r="C4" s="73" t="s">
        <v>44</v>
      </c>
      <c r="D4" s="73" t="s">
        <v>44</v>
      </c>
      <c r="E4" s="74">
        <f>E5+E8+E47</f>
        <v>204642</v>
      </c>
      <c r="F4" s="74">
        <f t="shared" ref="F4:M4" si="0">F5+F8+F47</f>
        <v>208313</v>
      </c>
      <c r="G4" s="74">
        <f t="shared" si="0"/>
        <v>240301</v>
      </c>
      <c r="H4" s="75">
        <f t="shared" si="0"/>
        <v>290822.59999999998</v>
      </c>
      <c r="I4" s="74">
        <f t="shared" si="0"/>
        <v>270205.59999999998</v>
      </c>
      <c r="J4" s="76">
        <f t="shared" si="0"/>
        <v>228315</v>
      </c>
      <c r="K4" s="74">
        <f t="shared" si="0"/>
        <v>279874.28567799996</v>
      </c>
      <c r="L4" s="74">
        <f t="shared" si="0"/>
        <v>312727.67237047199</v>
      </c>
      <c r="M4" s="74">
        <f t="shared" si="0"/>
        <v>330352.96667847753</v>
      </c>
      <c r="N4" s="77" t="s">
        <v>44</v>
      </c>
      <c r="O4" s="78" t="s">
        <v>44</v>
      </c>
      <c r="AA4" s="26" t="s">
        <v>7</v>
      </c>
    </row>
    <row r="5" spans="1:27" s="15" customFormat="1" x14ac:dyDescent="0.2">
      <c r="A5" s="21"/>
      <c r="B5" s="22" t="s">
        <v>24</v>
      </c>
      <c r="C5" s="79" t="s">
        <v>44</v>
      </c>
      <c r="D5" s="80" t="s">
        <v>44</v>
      </c>
      <c r="E5" s="81">
        <f>SUM(E6:E7)</f>
        <v>84931</v>
      </c>
      <c r="F5" s="81">
        <f t="shared" ref="F5:M5" si="1">SUM(F6:F7)</f>
        <v>83248</v>
      </c>
      <c r="G5" s="81">
        <f t="shared" si="1"/>
        <v>86178</v>
      </c>
      <c r="H5" s="82">
        <f t="shared" si="1"/>
        <v>134345</v>
      </c>
      <c r="I5" s="81">
        <f t="shared" si="1"/>
        <v>134345</v>
      </c>
      <c r="J5" s="83">
        <f t="shared" si="1"/>
        <v>110694</v>
      </c>
      <c r="K5" s="81">
        <f t="shared" si="1"/>
        <v>116333.317928</v>
      </c>
      <c r="L5" s="81">
        <f t="shared" si="1"/>
        <v>121685.080506472</v>
      </c>
      <c r="M5" s="81">
        <f t="shared" si="1"/>
        <v>128256.0748538215</v>
      </c>
      <c r="N5" s="84" t="s">
        <v>44</v>
      </c>
      <c r="O5" s="85" t="s">
        <v>44</v>
      </c>
      <c r="AA5" s="27">
        <v>1</v>
      </c>
    </row>
    <row r="6" spans="1:27" s="15" customFormat="1" x14ac:dyDescent="0.2">
      <c r="A6" s="21"/>
      <c r="B6" s="86" t="s">
        <v>46</v>
      </c>
      <c r="C6" s="87" t="s">
        <v>44</v>
      </c>
      <c r="D6" s="79" t="s">
        <v>44</v>
      </c>
      <c r="E6" s="88">
        <v>83687</v>
      </c>
      <c r="F6" s="88">
        <v>83248</v>
      </c>
      <c r="G6" s="88">
        <v>86178</v>
      </c>
      <c r="H6" s="89">
        <v>134345</v>
      </c>
      <c r="I6" s="88">
        <v>134345</v>
      </c>
      <c r="J6" s="90">
        <v>110694</v>
      </c>
      <c r="K6" s="88">
        <v>116333.317928</v>
      </c>
      <c r="L6" s="88">
        <v>121685.080506472</v>
      </c>
      <c r="M6" s="88">
        <v>128256.0748538215</v>
      </c>
      <c r="N6" s="91" t="s">
        <v>44</v>
      </c>
      <c r="O6" s="92" t="s">
        <v>44</v>
      </c>
      <c r="AA6" s="26" t="s">
        <v>8</v>
      </c>
    </row>
    <row r="7" spans="1:27" s="15" customFormat="1" x14ac:dyDescent="0.2">
      <c r="A7" s="21"/>
      <c r="B7" s="86" t="s">
        <v>47</v>
      </c>
      <c r="C7" s="87" t="s">
        <v>44</v>
      </c>
      <c r="D7" s="93" t="s">
        <v>44</v>
      </c>
      <c r="E7" s="94">
        <v>1244</v>
      </c>
      <c r="F7" s="94">
        <v>0</v>
      </c>
      <c r="G7" s="94">
        <v>0</v>
      </c>
      <c r="H7" s="95">
        <v>0</v>
      </c>
      <c r="I7" s="94">
        <v>0</v>
      </c>
      <c r="J7" s="96">
        <v>0</v>
      </c>
      <c r="K7" s="94">
        <v>0</v>
      </c>
      <c r="L7" s="94">
        <v>0</v>
      </c>
      <c r="M7" s="94">
        <v>0</v>
      </c>
      <c r="N7" s="97" t="s">
        <v>44</v>
      </c>
      <c r="O7" s="92" t="s">
        <v>44</v>
      </c>
      <c r="AA7" s="27">
        <v>1</v>
      </c>
    </row>
    <row r="8" spans="1:27" s="15" customFormat="1" x14ac:dyDescent="0.25">
      <c r="A8" s="32"/>
      <c r="B8" s="22" t="s">
        <v>25</v>
      </c>
      <c r="C8" s="87" t="s">
        <v>44</v>
      </c>
      <c r="D8" s="98" t="s">
        <v>44</v>
      </c>
      <c r="E8" s="81">
        <f>SUM(E9:E46)</f>
        <v>119711</v>
      </c>
      <c r="F8" s="81">
        <f t="shared" ref="F8:M8" si="2">SUM(F9:F46)</f>
        <v>125065</v>
      </c>
      <c r="G8" s="81">
        <f t="shared" si="2"/>
        <v>154123</v>
      </c>
      <c r="H8" s="82">
        <f t="shared" si="2"/>
        <v>156477.59999999998</v>
      </c>
      <c r="I8" s="81">
        <f t="shared" si="2"/>
        <v>135860.6</v>
      </c>
      <c r="J8" s="83">
        <f t="shared" si="2"/>
        <v>117621</v>
      </c>
      <c r="K8" s="81">
        <f t="shared" si="2"/>
        <v>163540.96774999998</v>
      </c>
      <c r="L8" s="81">
        <f t="shared" si="2"/>
        <v>191042.59186400002</v>
      </c>
      <c r="M8" s="81">
        <f t="shared" si="2"/>
        <v>202096.89182465602</v>
      </c>
      <c r="N8" s="99" t="s">
        <v>44</v>
      </c>
      <c r="O8" s="92" t="s">
        <v>44</v>
      </c>
      <c r="AA8" s="26" t="s">
        <v>9</v>
      </c>
    </row>
    <row r="9" spans="1:27" s="15" customFormat="1" x14ac:dyDescent="0.25">
      <c r="A9" s="32"/>
      <c r="B9" s="100" t="s">
        <v>48</v>
      </c>
      <c r="C9" s="87" t="s">
        <v>44</v>
      </c>
      <c r="D9" s="79" t="s">
        <v>44</v>
      </c>
      <c r="E9" s="88">
        <v>0</v>
      </c>
      <c r="F9" s="88">
        <v>0</v>
      </c>
      <c r="G9" s="88">
        <v>0</v>
      </c>
      <c r="H9" s="89">
        <v>0</v>
      </c>
      <c r="I9" s="88">
        <v>0</v>
      </c>
      <c r="J9" s="90">
        <v>6</v>
      </c>
      <c r="K9" s="88">
        <v>0</v>
      </c>
      <c r="L9" s="88">
        <v>0</v>
      </c>
      <c r="M9" s="88">
        <v>0</v>
      </c>
      <c r="N9" s="91" t="s">
        <v>44</v>
      </c>
      <c r="O9" s="92" t="s">
        <v>44</v>
      </c>
      <c r="AA9" s="15" t="s">
        <v>44</v>
      </c>
    </row>
    <row r="10" spans="1:27" s="15" customFormat="1" x14ac:dyDescent="0.25">
      <c r="A10" s="32"/>
      <c r="B10" s="100" t="s">
        <v>49</v>
      </c>
      <c r="C10" s="87" t="s">
        <v>44</v>
      </c>
      <c r="D10" s="87" t="s">
        <v>44</v>
      </c>
      <c r="E10" s="101">
        <v>0</v>
      </c>
      <c r="F10" s="101">
        <v>44</v>
      </c>
      <c r="G10" s="101">
        <v>0</v>
      </c>
      <c r="H10" s="102">
        <v>0</v>
      </c>
      <c r="I10" s="101">
        <v>0</v>
      </c>
      <c r="J10" s="103">
        <v>0</v>
      </c>
      <c r="K10" s="101">
        <v>0</v>
      </c>
      <c r="L10" s="101">
        <v>0</v>
      </c>
      <c r="M10" s="101">
        <v>0</v>
      </c>
      <c r="N10" s="104" t="s">
        <v>44</v>
      </c>
      <c r="O10" s="92" t="s">
        <v>44</v>
      </c>
    </row>
    <row r="11" spans="1:27" s="15" customFormat="1" x14ac:dyDescent="0.25">
      <c r="A11" s="32"/>
      <c r="B11" s="100" t="s">
        <v>50</v>
      </c>
      <c r="C11" s="87" t="s">
        <v>44</v>
      </c>
      <c r="D11" s="87" t="s">
        <v>44</v>
      </c>
      <c r="E11" s="101">
        <v>1223</v>
      </c>
      <c r="F11" s="101">
        <v>666</v>
      </c>
      <c r="G11" s="101">
        <v>591</v>
      </c>
      <c r="H11" s="102">
        <v>3573</v>
      </c>
      <c r="I11" s="101">
        <v>3273</v>
      </c>
      <c r="J11" s="103">
        <v>1405</v>
      </c>
      <c r="K11" s="101">
        <v>2048.6067499999999</v>
      </c>
      <c r="L11" s="101">
        <v>3985.83</v>
      </c>
      <c r="M11" s="101">
        <v>4201.0648199999996</v>
      </c>
      <c r="N11" s="104" t="s">
        <v>44</v>
      </c>
      <c r="O11" s="92" t="s">
        <v>44</v>
      </c>
    </row>
    <row r="12" spans="1:27" s="15" customFormat="1" x14ac:dyDescent="0.25">
      <c r="A12" s="32"/>
      <c r="B12" s="100" t="s">
        <v>51</v>
      </c>
      <c r="C12" s="87" t="s">
        <v>44</v>
      </c>
      <c r="D12" s="87" t="s">
        <v>44</v>
      </c>
      <c r="E12" s="101">
        <v>0</v>
      </c>
      <c r="F12" s="101">
        <v>0</v>
      </c>
      <c r="G12" s="101">
        <v>0</v>
      </c>
      <c r="H12" s="102">
        <v>0</v>
      </c>
      <c r="I12" s="101">
        <v>0</v>
      </c>
      <c r="J12" s="103">
        <v>0</v>
      </c>
      <c r="K12" s="101">
        <v>0</v>
      </c>
      <c r="L12" s="101">
        <v>0</v>
      </c>
      <c r="M12" s="101">
        <v>0</v>
      </c>
      <c r="N12" s="104" t="s">
        <v>44</v>
      </c>
      <c r="O12" s="92" t="s">
        <v>44</v>
      </c>
    </row>
    <row r="13" spans="1:27" s="15" customFormat="1" x14ac:dyDescent="0.25">
      <c r="A13" s="32"/>
      <c r="B13" s="100" t="s">
        <v>52</v>
      </c>
      <c r="C13" s="87" t="s">
        <v>44</v>
      </c>
      <c r="D13" s="87" t="s">
        <v>44</v>
      </c>
      <c r="E13" s="101">
        <v>100</v>
      </c>
      <c r="F13" s="101">
        <v>0</v>
      </c>
      <c r="G13" s="101">
        <v>0</v>
      </c>
      <c r="H13" s="102">
        <v>145</v>
      </c>
      <c r="I13" s="101">
        <v>145</v>
      </c>
      <c r="J13" s="103">
        <v>0</v>
      </c>
      <c r="K13" s="101">
        <v>0</v>
      </c>
      <c r="L13" s="101">
        <v>0</v>
      </c>
      <c r="M13" s="101">
        <v>0</v>
      </c>
      <c r="N13" s="104" t="s">
        <v>44</v>
      </c>
      <c r="O13" s="92" t="s">
        <v>44</v>
      </c>
    </row>
    <row r="14" spans="1:27" s="15" customFormat="1" x14ac:dyDescent="0.25">
      <c r="A14" s="32"/>
      <c r="B14" s="100" t="s">
        <v>53</v>
      </c>
      <c r="C14" s="87" t="s">
        <v>44</v>
      </c>
      <c r="D14" s="87" t="s">
        <v>44</v>
      </c>
      <c r="E14" s="101">
        <v>3835</v>
      </c>
      <c r="F14" s="101">
        <v>3845</v>
      </c>
      <c r="G14" s="101">
        <v>10865</v>
      </c>
      <c r="H14" s="102">
        <v>15528</v>
      </c>
      <c r="I14" s="101">
        <v>14978</v>
      </c>
      <c r="J14" s="103">
        <v>15754</v>
      </c>
      <c r="K14" s="101">
        <v>12051.76175</v>
      </c>
      <c r="L14" s="101">
        <v>17759.136999999999</v>
      </c>
      <c r="M14" s="101">
        <v>18718.130398000001</v>
      </c>
      <c r="N14" s="104" t="s">
        <v>44</v>
      </c>
      <c r="O14" s="92" t="s">
        <v>44</v>
      </c>
    </row>
    <row r="15" spans="1:27" s="15" customFormat="1" x14ac:dyDescent="0.25">
      <c r="A15" s="32"/>
      <c r="B15" s="100" t="s">
        <v>54</v>
      </c>
      <c r="C15" s="87" t="s">
        <v>44</v>
      </c>
      <c r="D15" s="87" t="s">
        <v>44</v>
      </c>
      <c r="E15" s="101">
        <v>1</v>
      </c>
      <c r="F15" s="101">
        <v>6</v>
      </c>
      <c r="G15" s="101">
        <v>0</v>
      </c>
      <c r="H15" s="102">
        <v>4</v>
      </c>
      <c r="I15" s="101">
        <v>4</v>
      </c>
      <c r="J15" s="103">
        <v>0</v>
      </c>
      <c r="K15" s="101">
        <v>4.431</v>
      </c>
      <c r="L15" s="101">
        <v>5</v>
      </c>
      <c r="M15" s="101">
        <v>5.2700000000000005</v>
      </c>
      <c r="N15" s="104" t="s">
        <v>44</v>
      </c>
      <c r="O15" s="92" t="s">
        <v>44</v>
      </c>
    </row>
    <row r="16" spans="1:27" s="15" customFormat="1" x14ac:dyDescent="0.25">
      <c r="A16" s="32"/>
      <c r="B16" s="100" t="s">
        <v>55</v>
      </c>
      <c r="C16" s="87" t="s">
        <v>44</v>
      </c>
      <c r="D16" s="87" t="s">
        <v>44</v>
      </c>
      <c r="E16" s="101">
        <v>3785</v>
      </c>
      <c r="F16" s="101">
        <v>1968</v>
      </c>
      <c r="G16" s="101">
        <v>4246</v>
      </c>
      <c r="H16" s="102">
        <v>0</v>
      </c>
      <c r="I16" s="101">
        <v>-4600</v>
      </c>
      <c r="J16" s="103">
        <v>1952</v>
      </c>
      <c r="K16" s="101">
        <v>2051</v>
      </c>
      <c r="L16" s="101">
        <v>2161</v>
      </c>
      <c r="M16" s="101">
        <v>2277.694</v>
      </c>
      <c r="N16" s="104" t="s">
        <v>44</v>
      </c>
      <c r="O16" s="92" t="s">
        <v>44</v>
      </c>
    </row>
    <row r="17" spans="1:15" s="15" customFormat="1" x14ac:dyDescent="0.25">
      <c r="A17" s="32"/>
      <c r="B17" s="100" t="s">
        <v>56</v>
      </c>
      <c r="C17" s="87" t="s">
        <v>44</v>
      </c>
      <c r="D17" s="87" t="s">
        <v>44</v>
      </c>
      <c r="E17" s="101">
        <v>7468</v>
      </c>
      <c r="F17" s="101">
        <v>8094</v>
      </c>
      <c r="G17" s="101">
        <v>0</v>
      </c>
      <c r="H17" s="102">
        <v>14585</v>
      </c>
      <c r="I17" s="101">
        <v>14585</v>
      </c>
      <c r="J17" s="103">
        <v>0</v>
      </c>
      <c r="K17" s="101">
        <v>15321.3195</v>
      </c>
      <c r="L17" s="101">
        <v>16071.753000000001</v>
      </c>
      <c r="M17" s="101">
        <v>16939.627662000003</v>
      </c>
      <c r="N17" s="104" t="s">
        <v>44</v>
      </c>
      <c r="O17" s="92" t="s">
        <v>44</v>
      </c>
    </row>
    <row r="18" spans="1:15" s="15" customFormat="1" x14ac:dyDescent="0.25">
      <c r="A18" s="32"/>
      <c r="B18" s="100" t="s">
        <v>57</v>
      </c>
      <c r="C18" s="87" t="s">
        <v>44</v>
      </c>
      <c r="D18" s="87" t="s">
        <v>44</v>
      </c>
      <c r="E18" s="101">
        <v>0</v>
      </c>
      <c r="F18" s="101">
        <v>0</v>
      </c>
      <c r="G18" s="101">
        <v>0</v>
      </c>
      <c r="H18" s="102">
        <v>0</v>
      </c>
      <c r="I18" s="101">
        <v>0</v>
      </c>
      <c r="J18" s="103">
        <v>0</v>
      </c>
      <c r="K18" s="101">
        <v>0</v>
      </c>
      <c r="L18" s="101">
        <v>0</v>
      </c>
      <c r="M18" s="101">
        <v>0</v>
      </c>
      <c r="N18" s="104" t="s">
        <v>44</v>
      </c>
      <c r="O18" s="92" t="s">
        <v>44</v>
      </c>
    </row>
    <row r="19" spans="1:15" s="15" customFormat="1" x14ac:dyDescent="0.25">
      <c r="A19" s="32"/>
      <c r="B19" s="100" t="s">
        <v>58</v>
      </c>
      <c r="C19" s="87" t="s">
        <v>44</v>
      </c>
      <c r="D19" s="87" t="s">
        <v>44</v>
      </c>
      <c r="E19" s="101">
        <v>0</v>
      </c>
      <c r="F19" s="101">
        <v>0</v>
      </c>
      <c r="G19" s="101">
        <v>0</v>
      </c>
      <c r="H19" s="102">
        <v>0</v>
      </c>
      <c r="I19" s="101">
        <v>0</v>
      </c>
      <c r="J19" s="103">
        <v>0</v>
      </c>
      <c r="K19" s="101">
        <v>0</v>
      </c>
      <c r="L19" s="101">
        <v>0</v>
      </c>
      <c r="M19" s="101">
        <v>0</v>
      </c>
      <c r="N19" s="104" t="s">
        <v>44</v>
      </c>
      <c r="O19" s="92" t="s">
        <v>44</v>
      </c>
    </row>
    <row r="20" spans="1:15" s="15" customFormat="1" x14ac:dyDescent="0.25">
      <c r="A20" s="32"/>
      <c r="B20" s="100" t="s">
        <v>59</v>
      </c>
      <c r="C20" s="87" t="s">
        <v>44</v>
      </c>
      <c r="D20" s="87" t="s">
        <v>44</v>
      </c>
      <c r="E20" s="101">
        <v>0</v>
      </c>
      <c r="F20" s="101">
        <v>0</v>
      </c>
      <c r="G20" s="101">
        <v>0</v>
      </c>
      <c r="H20" s="102">
        <v>0</v>
      </c>
      <c r="I20" s="101">
        <v>0</v>
      </c>
      <c r="J20" s="103">
        <v>0</v>
      </c>
      <c r="K20" s="101">
        <v>0</v>
      </c>
      <c r="L20" s="101">
        <v>0</v>
      </c>
      <c r="M20" s="101">
        <v>0</v>
      </c>
      <c r="N20" s="104" t="s">
        <v>44</v>
      </c>
      <c r="O20" s="92" t="s">
        <v>44</v>
      </c>
    </row>
    <row r="21" spans="1:15" s="15" customFormat="1" x14ac:dyDescent="0.25">
      <c r="A21" s="32"/>
      <c r="B21" s="100" t="s">
        <v>60</v>
      </c>
      <c r="C21" s="87" t="s">
        <v>44</v>
      </c>
      <c r="D21" s="87" t="s">
        <v>44</v>
      </c>
      <c r="E21" s="101">
        <v>0</v>
      </c>
      <c r="F21" s="101">
        <v>0</v>
      </c>
      <c r="G21" s="101">
        <v>0</v>
      </c>
      <c r="H21" s="102">
        <v>0</v>
      </c>
      <c r="I21" s="101">
        <v>0</v>
      </c>
      <c r="J21" s="103">
        <v>0</v>
      </c>
      <c r="K21" s="101">
        <v>0</v>
      </c>
      <c r="L21" s="101">
        <v>0</v>
      </c>
      <c r="M21" s="101">
        <v>0</v>
      </c>
      <c r="N21" s="104" t="s">
        <v>44</v>
      </c>
      <c r="O21" s="92" t="s">
        <v>44</v>
      </c>
    </row>
    <row r="22" spans="1:15" s="15" customFormat="1" x14ac:dyDescent="0.25">
      <c r="A22" s="32"/>
      <c r="B22" s="100" t="s">
        <v>61</v>
      </c>
      <c r="C22" s="87" t="s">
        <v>44</v>
      </c>
      <c r="D22" s="87" t="s">
        <v>44</v>
      </c>
      <c r="E22" s="101">
        <v>384</v>
      </c>
      <c r="F22" s="101">
        <v>449</v>
      </c>
      <c r="G22" s="101">
        <v>383</v>
      </c>
      <c r="H22" s="102">
        <v>0</v>
      </c>
      <c r="I22" s="101">
        <v>0</v>
      </c>
      <c r="J22" s="103">
        <v>62</v>
      </c>
      <c r="K22" s="101">
        <v>0</v>
      </c>
      <c r="L22" s="101">
        <v>0</v>
      </c>
      <c r="M22" s="101">
        <v>0</v>
      </c>
      <c r="N22" s="104" t="s">
        <v>44</v>
      </c>
      <c r="O22" s="92" t="s">
        <v>44</v>
      </c>
    </row>
    <row r="23" spans="1:15" s="15" customFormat="1" x14ac:dyDescent="0.25">
      <c r="A23" s="32"/>
      <c r="B23" s="100" t="s">
        <v>62</v>
      </c>
      <c r="C23" s="87" t="s">
        <v>44</v>
      </c>
      <c r="D23" s="87" t="s">
        <v>44</v>
      </c>
      <c r="E23" s="101">
        <v>12544</v>
      </c>
      <c r="F23" s="101">
        <v>4551</v>
      </c>
      <c r="G23" s="101">
        <v>782</v>
      </c>
      <c r="H23" s="102">
        <v>0</v>
      </c>
      <c r="I23" s="101">
        <v>0</v>
      </c>
      <c r="J23" s="103">
        <v>0</v>
      </c>
      <c r="K23" s="101">
        <v>15113</v>
      </c>
      <c r="L23" s="101">
        <v>14677</v>
      </c>
      <c r="M23" s="101">
        <v>15469.558000000001</v>
      </c>
      <c r="N23" s="104" t="s">
        <v>44</v>
      </c>
      <c r="O23" s="92" t="s">
        <v>44</v>
      </c>
    </row>
    <row r="24" spans="1:15" s="15" customFormat="1" x14ac:dyDescent="0.25">
      <c r="A24" s="32"/>
      <c r="B24" s="100" t="s">
        <v>63</v>
      </c>
      <c r="C24" s="87" t="s">
        <v>44</v>
      </c>
      <c r="D24" s="87" t="s">
        <v>44</v>
      </c>
      <c r="E24" s="101">
        <v>0</v>
      </c>
      <c r="F24" s="101">
        <v>0</v>
      </c>
      <c r="G24" s="101">
        <v>0</v>
      </c>
      <c r="H24" s="102">
        <v>0</v>
      </c>
      <c r="I24" s="101">
        <v>0</v>
      </c>
      <c r="J24" s="103">
        <v>0</v>
      </c>
      <c r="K24" s="101">
        <v>0</v>
      </c>
      <c r="L24" s="101">
        <v>0</v>
      </c>
      <c r="M24" s="101">
        <v>0</v>
      </c>
      <c r="N24" s="104" t="s">
        <v>44</v>
      </c>
      <c r="O24" s="92" t="s">
        <v>44</v>
      </c>
    </row>
    <row r="25" spans="1:15" s="15" customFormat="1" x14ac:dyDescent="0.25">
      <c r="A25" s="32"/>
      <c r="B25" s="100" t="s">
        <v>64</v>
      </c>
      <c r="C25" s="87" t="s">
        <v>44</v>
      </c>
      <c r="D25" s="87" t="s">
        <v>44</v>
      </c>
      <c r="E25" s="101">
        <v>0</v>
      </c>
      <c r="F25" s="101">
        <v>0</v>
      </c>
      <c r="G25" s="101">
        <v>0</v>
      </c>
      <c r="H25" s="102">
        <v>0</v>
      </c>
      <c r="I25" s="101">
        <v>0</v>
      </c>
      <c r="J25" s="103">
        <v>0</v>
      </c>
      <c r="K25" s="101">
        <v>0</v>
      </c>
      <c r="L25" s="101">
        <v>0</v>
      </c>
      <c r="M25" s="101">
        <v>0</v>
      </c>
      <c r="N25" s="104" t="s">
        <v>44</v>
      </c>
      <c r="O25" s="92" t="s">
        <v>44</v>
      </c>
    </row>
    <row r="26" spans="1:15" s="15" customFormat="1" x14ac:dyDescent="0.25">
      <c r="A26" s="32"/>
      <c r="B26" s="100" t="s">
        <v>65</v>
      </c>
      <c r="C26" s="87" t="s">
        <v>44</v>
      </c>
      <c r="D26" s="87" t="s">
        <v>44</v>
      </c>
      <c r="E26" s="101">
        <v>0</v>
      </c>
      <c r="F26" s="101">
        <v>0</v>
      </c>
      <c r="G26" s="101">
        <v>0</v>
      </c>
      <c r="H26" s="102">
        <v>0</v>
      </c>
      <c r="I26" s="101">
        <v>0</v>
      </c>
      <c r="J26" s="103">
        <v>0</v>
      </c>
      <c r="K26" s="101">
        <v>0</v>
      </c>
      <c r="L26" s="101">
        <v>0</v>
      </c>
      <c r="M26" s="101">
        <v>0</v>
      </c>
      <c r="N26" s="104" t="s">
        <v>44</v>
      </c>
      <c r="O26" s="92" t="s">
        <v>44</v>
      </c>
    </row>
    <row r="27" spans="1:15" s="15" customFormat="1" x14ac:dyDescent="0.25">
      <c r="A27" s="32"/>
      <c r="B27" s="100" t="s">
        <v>66</v>
      </c>
      <c r="C27" s="87" t="s">
        <v>44</v>
      </c>
      <c r="D27" s="87" t="s">
        <v>44</v>
      </c>
      <c r="E27" s="101">
        <v>0</v>
      </c>
      <c r="F27" s="101">
        <v>0</v>
      </c>
      <c r="G27" s="101">
        <v>0</v>
      </c>
      <c r="H27" s="102">
        <v>0</v>
      </c>
      <c r="I27" s="101">
        <v>0</v>
      </c>
      <c r="J27" s="103">
        <v>0</v>
      </c>
      <c r="K27" s="101">
        <v>0</v>
      </c>
      <c r="L27" s="101">
        <v>0</v>
      </c>
      <c r="M27" s="101">
        <v>0</v>
      </c>
      <c r="N27" s="104" t="s">
        <v>44</v>
      </c>
      <c r="O27" s="92" t="s">
        <v>44</v>
      </c>
    </row>
    <row r="28" spans="1:15" s="15" customFormat="1" x14ac:dyDescent="0.25">
      <c r="A28" s="32"/>
      <c r="B28" s="100" t="s">
        <v>67</v>
      </c>
      <c r="C28" s="87" t="s">
        <v>44</v>
      </c>
      <c r="D28" s="87" t="s">
        <v>44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3">
        <v>0</v>
      </c>
      <c r="K28" s="101">
        <v>0</v>
      </c>
      <c r="L28" s="101">
        <v>0</v>
      </c>
      <c r="M28" s="101">
        <v>0</v>
      </c>
      <c r="N28" s="104" t="s">
        <v>44</v>
      </c>
      <c r="O28" s="92" t="s">
        <v>44</v>
      </c>
    </row>
    <row r="29" spans="1:15" s="15" customFormat="1" x14ac:dyDescent="0.25">
      <c r="A29" s="32"/>
      <c r="B29" s="100" t="s">
        <v>68</v>
      </c>
      <c r="C29" s="87" t="s">
        <v>44</v>
      </c>
      <c r="D29" s="87" t="s">
        <v>44</v>
      </c>
      <c r="E29" s="101">
        <v>0</v>
      </c>
      <c r="F29" s="101">
        <v>1</v>
      </c>
      <c r="G29" s="101">
        <v>0</v>
      </c>
      <c r="H29" s="102">
        <v>0</v>
      </c>
      <c r="I29" s="101">
        <v>0</v>
      </c>
      <c r="J29" s="103">
        <v>0</v>
      </c>
      <c r="K29" s="101">
        <v>0</v>
      </c>
      <c r="L29" s="101">
        <v>0</v>
      </c>
      <c r="M29" s="101">
        <v>0</v>
      </c>
      <c r="N29" s="104" t="s">
        <v>44</v>
      </c>
      <c r="O29" s="92" t="s">
        <v>44</v>
      </c>
    </row>
    <row r="30" spans="1:15" s="15" customFormat="1" x14ac:dyDescent="0.25">
      <c r="A30" s="32"/>
      <c r="B30" s="100" t="s">
        <v>69</v>
      </c>
      <c r="C30" s="87" t="s">
        <v>44</v>
      </c>
      <c r="D30" s="87" t="s">
        <v>44</v>
      </c>
      <c r="E30" s="101">
        <v>0</v>
      </c>
      <c r="F30" s="101">
        <v>0</v>
      </c>
      <c r="G30" s="101">
        <v>0</v>
      </c>
      <c r="H30" s="102">
        <v>0</v>
      </c>
      <c r="I30" s="101">
        <v>0</v>
      </c>
      <c r="J30" s="103">
        <v>0</v>
      </c>
      <c r="K30" s="101">
        <v>0</v>
      </c>
      <c r="L30" s="101">
        <v>0</v>
      </c>
      <c r="M30" s="101">
        <v>0</v>
      </c>
      <c r="N30" s="104" t="s">
        <v>44</v>
      </c>
      <c r="O30" s="92" t="s">
        <v>44</v>
      </c>
    </row>
    <row r="31" spans="1:15" s="15" customFormat="1" x14ac:dyDescent="0.25">
      <c r="A31" s="32"/>
      <c r="B31" s="100" t="s">
        <v>70</v>
      </c>
      <c r="C31" s="87" t="s">
        <v>44</v>
      </c>
      <c r="D31" s="87" t="s">
        <v>44</v>
      </c>
      <c r="E31" s="101">
        <v>85</v>
      </c>
      <c r="F31" s="101">
        <v>2</v>
      </c>
      <c r="G31" s="101">
        <v>0</v>
      </c>
      <c r="H31" s="102">
        <v>0</v>
      </c>
      <c r="I31" s="101">
        <v>0</v>
      </c>
      <c r="J31" s="103">
        <v>488</v>
      </c>
      <c r="K31" s="101">
        <v>0</v>
      </c>
      <c r="L31" s="101">
        <v>0</v>
      </c>
      <c r="M31" s="101">
        <v>0</v>
      </c>
      <c r="N31" s="104" t="s">
        <v>44</v>
      </c>
      <c r="O31" s="92" t="s">
        <v>44</v>
      </c>
    </row>
    <row r="32" spans="1:15" s="15" customFormat="1" x14ac:dyDescent="0.25">
      <c r="A32" s="32"/>
      <c r="B32" s="100" t="s">
        <v>71</v>
      </c>
      <c r="C32" s="87" t="s">
        <v>44</v>
      </c>
      <c r="D32" s="87" t="s">
        <v>44</v>
      </c>
      <c r="E32" s="101">
        <v>1</v>
      </c>
      <c r="F32" s="101">
        <v>2</v>
      </c>
      <c r="G32" s="101">
        <v>16</v>
      </c>
      <c r="H32" s="102">
        <v>0</v>
      </c>
      <c r="I32" s="101">
        <v>0</v>
      </c>
      <c r="J32" s="103">
        <v>9</v>
      </c>
      <c r="K32" s="101">
        <v>0</v>
      </c>
      <c r="L32" s="101">
        <v>0</v>
      </c>
      <c r="M32" s="101">
        <v>0</v>
      </c>
      <c r="N32" s="104" t="s">
        <v>44</v>
      </c>
      <c r="O32" s="92" t="s">
        <v>44</v>
      </c>
    </row>
    <row r="33" spans="1:15" s="15" customFormat="1" x14ac:dyDescent="0.25">
      <c r="A33" s="32"/>
      <c r="B33" s="100" t="s">
        <v>72</v>
      </c>
      <c r="C33" s="87" t="s">
        <v>44</v>
      </c>
      <c r="D33" s="87" t="s">
        <v>44</v>
      </c>
      <c r="E33" s="101">
        <v>0</v>
      </c>
      <c r="F33" s="101">
        <v>0</v>
      </c>
      <c r="G33" s="101">
        <v>0</v>
      </c>
      <c r="H33" s="102">
        <v>0</v>
      </c>
      <c r="I33" s="101">
        <v>0</v>
      </c>
      <c r="J33" s="103">
        <v>0</v>
      </c>
      <c r="K33" s="101">
        <v>0</v>
      </c>
      <c r="L33" s="101">
        <v>0</v>
      </c>
      <c r="M33" s="101">
        <v>0</v>
      </c>
      <c r="N33" s="104" t="s">
        <v>44</v>
      </c>
      <c r="O33" s="92" t="s">
        <v>44</v>
      </c>
    </row>
    <row r="34" spans="1:15" s="15" customFormat="1" x14ac:dyDescent="0.25">
      <c r="A34" s="32"/>
      <c r="B34" s="100" t="s">
        <v>73</v>
      </c>
      <c r="C34" s="87" t="s">
        <v>44</v>
      </c>
      <c r="D34" s="87" t="s">
        <v>44</v>
      </c>
      <c r="E34" s="101">
        <v>0</v>
      </c>
      <c r="F34" s="101">
        <v>0</v>
      </c>
      <c r="G34" s="101">
        <v>0</v>
      </c>
      <c r="H34" s="102">
        <v>0</v>
      </c>
      <c r="I34" s="101">
        <v>0</v>
      </c>
      <c r="J34" s="103">
        <v>0</v>
      </c>
      <c r="K34" s="101">
        <v>0</v>
      </c>
      <c r="L34" s="101">
        <v>0</v>
      </c>
      <c r="M34" s="101">
        <v>0</v>
      </c>
      <c r="N34" s="104" t="s">
        <v>44</v>
      </c>
      <c r="O34" s="92" t="s">
        <v>44</v>
      </c>
    </row>
    <row r="35" spans="1:15" s="15" customFormat="1" x14ac:dyDescent="0.25">
      <c r="A35" s="32"/>
      <c r="B35" s="100" t="s">
        <v>74</v>
      </c>
      <c r="C35" s="87" t="s">
        <v>44</v>
      </c>
      <c r="D35" s="87" t="s">
        <v>44</v>
      </c>
      <c r="E35" s="101">
        <v>0</v>
      </c>
      <c r="F35" s="101">
        <v>0</v>
      </c>
      <c r="G35" s="101">
        <v>0</v>
      </c>
      <c r="H35" s="102">
        <v>0</v>
      </c>
      <c r="I35" s="101">
        <v>0</v>
      </c>
      <c r="J35" s="103">
        <v>0</v>
      </c>
      <c r="K35" s="101">
        <v>0</v>
      </c>
      <c r="L35" s="101">
        <v>0</v>
      </c>
      <c r="M35" s="101">
        <v>0</v>
      </c>
      <c r="N35" s="104" t="s">
        <v>44</v>
      </c>
      <c r="O35" s="92" t="s">
        <v>44</v>
      </c>
    </row>
    <row r="36" spans="1:15" s="15" customFormat="1" x14ac:dyDescent="0.25">
      <c r="A36" s="32"/>
      <c r="B36" s="100" t="s">
        <v>75</v>
      </c>
      <c r="C36" s="87" t="s">
        <v>44</v>
      </c>
      <c r="D36" s="87" t="s">
        <v>44</v>
      </c>
      <c r="E36" s="101">
        <v>354</v>
      </c>
      <c r="F36" s="101">
        <v>144</v>
      </c>
      <c r="G36" s="101">
        <v>357</v>
      </c>
      <c r="H36" s="102">
        <v>0</v>
      </c>
      <c r="I36" s="101">
        <v>0</v>
      </c>
      <c r="J36" s="103">
        <v>0</v>
      </c>
      <c r="K36" s="101">
        <v>602.61599999999999</v>
      </c>
      <c r="L36" s="101">
        <v>632.144184</v>
      </c>
      <c r="M36" s="101">
        <v>666.27996993600004</v>
      </c>
      <c r="N36" s="104" t="s">
        <v>44</v>
      </c>
      <c r="O36" s="92" t="s">
        <v>44</v>
      </c>
    </row>
    <row r="37" spans="1:15" s="15" customFormat="1" x14ac:dyDescent="0.25">
      <c r="A37" s="32"/>
      <c r="B37" s="100" t="s">
        <v>76</v>
      </c>
      <c r="C37" s="87" t="s">
        <v>44</v>
      </c>
      <c r="D37" s="87" t="s">
        <v>44</v>
      </c>
      <c r="E37" s="101">
        <v>0</v>
      </c>
      <c r="F37" s="101">
        <v>0</v>
      </c>
      <c r="G37" s="101">
        <v>46</v>
      </c>
      <c r="H37" s="102">
        <v>574</v>
      </c>
      <c r="I37" s="101">
        <v>574</v>
      </c>
      <c r="J37" s="103">
        <v>364</v>
      </c>
      <c r="K37" s="101">
        <v>53</v>
      </c>
      <c r="L37" s="101">
        <v>56</v>
      </c>
      <c r="M37" s="101">
        <v>59.024000000000001</v>
      </c>
      <c r="N37" s="104" t="s">
        <v>44</v>
      </c>
      <c r="O37" s="92" t="s">
        <v>44</v>
      </c>
    </row>
    <row r="38" spans="1:15" s="15" customFormat="1" x14ac:dyDescent="0.25">
      <c r="A38" s="32"/>
      <c r="B38" s="100" t="s">
        <v>77</v>
      </c>
      <c r="C38" s="87" t="s">
        <v>44</v>
      </c>
      <c r="D38" s="87" t="s">
        <v>44</v>
      </c>
      <c r="E38" s="101">
        <v>51335</v>
      </c>
      <c r="F38" s="101">
        <v>47059</v>
      </c>
      <c r="G38" s="101">
        <v>67168</v>
      </c>
      <c r="H38" s="102">
        <v>60408.6</v>
      </c>
      <c r="I38" s="101">
        <v>59758.8</v>
      </c>
      <c r="J38" s="103">
        <v>42320</v>
      </c>
      <c r="K38" s="101">
        <v>67141.299249999996</v>
      </c>
      <c r="L38" s="101">
        <v>70449.462913249998</v>
      </c>
      <c r="M38" s="101">
        <v>74253.733910565497</v>
      </c>
      <c r="N38" s="104" t="s">
        <v>44</v>
      </c>
      <c r="O38" s="92" t="s">
        <v>44</v>
      </c>
    </row>
    <row r="39" spans="1:15" s="15" customFormat="1" x14ac:dyDescent="0.25">
      <c r="A39" s="32"/>
      <c r="B39" s="100" t="s">
        <v>78</v>
      </c>
      <c r="C39" s="87" t="s">
        <v>44</v>
      </c>
      <c r="D39" s="87" t="s">
        <v>44</v>
      </c>
      <c r="E39" s="101">
        <v>797</v>
      </c>
      <c r="F39" s="101">
        <v>1427</v>
      </c>
      <c r="G39" s="101">
        <v>1804</v>
      </c>
      <c r="H39" s="102">
        <v>161.69999999999999</v>
      </c>
      <c r="I39" s="101">
        <v>161.69999999999999</v>
      </c>
      <c r="J39" s="103">
        <v>61</v>
      </c>
      <c r="K39" s="101">
        <v>234.33174999999983</v>
      </c>
      <c r="L39" s="101">
        <v>343.81400574999952</v>
      </c>
      <c r="M39" s="101">
        <v>362.37996206049951</v>
      </c>
      <c r="N39" s="104" t="s">
        <v>44</v>
      </c>
      <c r="O39" s="92" t="s">
        <v>44</v>
      </c>
    </row>
    <row r="40" spans="1:15" s="15" customFormat="1" x14ac:dyDescent="0.25">
      <c r="A40" s="32"/>
      <c r="B40" s="100" t="s">
        <v>79</v>
      </c>
      <c r="C40" s="87" t="s">
        <v>44</v>
      </c>
      <c r="D40" s="87" t="s">
        <v>44</v>
      </c>
      <c r="E40" s="101">
        <v>5836</v>
      </c>
      <c r="F40" s="101">
        <v>4573</v>
      </c>
      <c r="G40" s="101">
        <v>8173</v>
      </c>
      <c r="H40" s="102">
        <v>0</v>
      </c>
      <c r="I40" s="101">
        <v>0</v>
      </c>
      <c r="J40" s="103">
        <v>6712</v>
      </c>
      <c r="K40" s="101">
        <v>0</v>
      </c>
      <c r="L40" s="101">
        <v>0</v>
      </c>
      <c r="M40" s="101">
        <v>0</v>
      </c>
      <c r="N40" s="104" t="s">
        <v>44</v>
      </c>
      <c r="O40" s="92" t="s">
        <v>44</v>
      </c>
    </row>
    <row r="41" spans="1:15" s="15" customFormat="1" x14ac:dyDescent="0.25">
      <c r="A41" s="32"/>
      <c r="B41" s="100" t="s">
        <v>80</v>
      </c>
      <c r="C41" s="87" t="s">
        <v>44</v>
      </c>
      <c r="D41" s="87" t="s">
        <v>44</v>
      </c>
      <c r="E41" s="101">
        <v>483</v>
      </c>
      <c r="F41" s="101">
        <v>227</v>
      </c>
      <c r="G41" s="101">
        <v>0</v>
      </c>
      <c r="H41" s="102">
        <v>4573</v>
      </c>
      <c r="I41" s="101">
        <v>4573</v>
      </c>
      <c r="J41" s="103">
        <v>0</v>
      </c>
      <c r="K41" s="101">
        <v>9.6250000000509317E-2</v>
      </c>
      <c r="L41" s="101">
        <v>0</v>
      </c>
      <c r="M41" s="101">
        <v>0</v>
      </c>
      <c r="N41" s="104" t="s">
        <v>44</v>
      </c>
      <c r="O41" s="92" t="s">
        <v>44</v>
      </c>
    </row>
    <row r="42" spans="1:15" s="15" customFormat="1" x14ac:dyDescent="0.25">
      <c r="A42" s="32"/>
      <c r="B42" s="100" t="s">
        <v>81</v>
      </c>
      <c r="C42" s="87" t="s">
        <v>44</v>
      </c>
      <c r="D42" s="87" t="s">
        <v>44</v>
      </c>
      <c r="E42" s="101">
        <v>23350</v>
      </c>
      <c r="F42" s="101">
        <v>23532</v>
      </c>
      <c r="G42" s="101">
        <v>29871</v>
      </c>
      <c r="H42" s="102">
        <v>32696.5</v>
      </c>
      <c r="I42" s="101">
        <v>26074.400000000001</v>
      </c>
      <c r="J42" s="103">
        <v>37871</v>
      </c>
      <c r="K42" s="101">
        <v>36791.688999999998</v>
      </c>
      <c r="L42" s="101">
        <v>54999.799761000002</v>
      </c>
      <c r="M42" s="101">
        <v>57969.788948094007</v>
      </c>
      <c r="N42" s="104" t="s">
        <v>44</v>
      </c>
      <c r="O42" s="92" t="s">
        <v>44</v>
      </c>
    </row>
    <row r="43" spans="1:15" s="15" customFormat="1" x14ac:dyDescent="0.25">
      <c r="A43" s="32"/>
      <c r="B43" s="100" t="s">
        <v>82</v>
      </c>
      <c r="C43" s="87" t="s">
        <v>44</v>
      </c>
      <c r="D43" s="87" t="s">
        <v>44</v>
      </c>
      <c r="E43" s="101">
        <v>4921</v>
      </c>
      <c r="F43" s="101">
        <v>11058</v>
      </c>
      <c r="G43" s="101">
        <v>14893</v>
      </c>
      <c r="H43" s="102">
        <v>20574.3</v>
      </c>
      <c r="I43" s="101">
        <v>13059.199999999999</v>
      </c>
      <c r="J43" s="103">
        <v>1310</v>
      </c>
      <c r="K43" s="101">
        <v>10627.816499999999</v>
      </c>
      <c r="L43" s="101">
        <v>8320.650999999998</v>
      </c>
      <c r="M43" s="101">
        <v>9507.9661539999979</v>
      </c>
      <c r="N43" s="104" t="s">
        <v>44</v>
      </c>
      <c r="O43" s="92" t="s">
        <v>44</v>
      </c>
    </row>
    <row r="44" spans="1:15" s="15" customFormat="1" x14ac:dyDescent="0.25">
      <c r="A44" s="32"/>
      <c r="B44" s="100" t="s">
        <v>83</v>
      </c>
      <c r="C44" s="87" t="s">
        <v>44</v>
      </c>
      <c r="D44" s="87" t="s">
        <v>44</v>
      </c>
      <c r="E44" s="101">
        <v>1648</v>
      </c>
      <c r="F44" s="101">
        <v>16385</v>
      </c>
      <c r="G44" s="101">
        <v>14138</v>
      </c>
      <c r="H44" s="102">
        <v>2128</v>
      </c>
      <c r="I44" s="101">
        <v>2128</v>
      </c>
      <c r="J44" s="103">
        <v>8653</v>
      </c>
      <c r="K44" s="101">
        <v>0</v>
      </c>
      <c r="L44" s="101">
        <v>0</v>
      </c>
      <c r="M44" s="101">
        <v>0</v>
      </c>
      <c r="N44" s="104" t="s">
        <v>44</v>
      </c>
      <c r="O44" s="92" t="s">
        <v>44</v>
      </c>
    </row>
    <row r="45" spans="1:15" s="15" customFormat="1" x14ac:dyDescent="0.25">
      <c r="A45" s="32"/>
      <c r="B45" s="100" t="s">
        <v>84</v>
      </c>
      <c r="C45" s="87" t="s">
        <v>44</v>
      </c>
      <c r="D45" s="87" t="s">
        <v>44</v>
      </c>
      <c r="E45" s="101">
        <v>1561</v>
      </c>
      <c r="F45" s="101">
        <v>995</v>
      </c>
      <c r="G45" s="101">
        <v>790</v>
      </c>
      <c r="H45" s="102">
        <v>1526.5</v>
      </c>
      <c r="I45" s="101">
        <v>1146.5</v>
      </c>
      <c r="J45" s="103">
        <v>654</v>
      </c>
      <c r="K45" s="101">
        <v>1500</v>
      </c>
      <c r="L45" s="101">
        <v>1581</v>
      </c>
      <c r="M45" s="101">
        <v>1666.374</v>
      </c>
      <c r="N45" s="104" t="s">
        <v>44</v>
      </c>
      <c r="O45" s="92" t="s">
        <v>44</v>
      </c>
    </row>
    <row r="46" spans="1:15" s="15" customFormat="1" x14ac:dyDescent="0.25">
      <c r="A46" s="32"/>
      <c r="B46" s="100" t="s">
        <v>85</v>
      </c>
      <c r="C46" s="87" t="s">
        <v>44</v>
      </c>
      <c r="D46" s="93" t="s">
        <v>44</v>
      </c>
      <c r="E46" s="94">
        <v>0</v>
      </c>
      <c r="F46" s="94">
        <v>37</v>
      </c>
      <c r="G46" s="94">
        <v>0</v>
      </c>
      <c r="H46" s="95">
        <v>0</v>
      </c>
      <c r="I46" s="94">
        <v>0</v>
      </c>
      <c r="J46" s="96">
        <v>0</v>
      </c>
      <c r="K46" s="94">
        <v>0</v>
      </c>
      <c r="L46" s="94">
        <v>0</v>
      </c>
      <c r="M46" s="94">
        <v>0</v>
      </c>
      <c r="N46" s="97" t="s">
        <v>44</v>
      </c>
      <c r="O46" s="92" t="s">
        <v>44</v>
      </c>
    </row>
    <row r="47" spans="1:15" s="15" customFormat="1" x14ac:dyDescent="0.2">
      <c r="A47" s="21"/>
      <c r="B47" s="22" t="s">
        <v>26</v>
      </c>
      <c r="C47" s="87" t="s">
        <v>44</v>
      </c>
      <c r="D47" s="98" t="s">
        <v>44</v>
      </c>
      <c r="E47" s="81">
        <f>SUM(E48:E49)</f>
        <v>0</v>
      </c>
      <c r="F47" s="81">
        <f t="shared" ref="F47:M47" si="3">SUM(F48:F49)</f>
        <v>0</v>
      </c>
      <c r="G47" s="81">
        <f t="shared" si="3"/>
        <v>0</v>
      </c>
      <c r="H47" s="82">
        <f t="shared" si="3"/>
        <v>0</v>
      </c>
      <c r="I47" s="81">
        <f t="shared" si="3"/>
        <v>0</v>
      </c>
      <c r="J47" s="83">
        <f t="shared" si="3"/>
        <v>0</v>
      </c>
      <c r="K47" s="81">
        <f t="shared" si="3"/>
        <v>0</v>
      </c>
      <c r="L47" s="81">
        <f t="shared" si="3"/>
        <v>0</v>
      </c>
      <c r="M47" s="81">
        <f t="shared" si="3"/>
        <v>0</v>
      </c>
      <c r="N47" s="99" t="s">
        <v>44</v>
      </c>
      <c r="O47" s="92" t="s">
        <v>44</v>
      </c>
    </row>
    <row r="48" spans="1:15" s="15" customFormat="1" x14ac:dyDescent="0.2">
      <c r="A48" s="21"/>
      <c r="B48" s="86" t="s">
        <v>86</v>
      </c>
      <c r="C48" s="87" t="s">
        <v>44</v>
      </c>
      <c r="D48" s="79" t="s">
        <v>44</v>
      </c>
      <c r="E48" s="88">
        <v>0</v>
      </c>
      <c r="F48" s="88">
        <v>0</v>
      </c>
      <c r="G48" s="88">
        <v>0</v>
      </c>
      <c r="H48" s="89">
        <v>0</v>
      </c>
      <c r="I48" s="88">
        <v>0</v>
      </c>
      <c r="J48" s="90">
        <v>0</v>
      </c>
      <c r="K48" s="88">
        <v>0</v>
      </c>
      <c r="L48" s="88">
        <v>0</v>
      </c>
      <c r="M48" s="88">
        <v>0</v>
      </c>
      <c r="N48" s="91" t="s">
        <v>44</v>
      </c>
      <c r="O48" s="92" t="s">
        <v>44</v>
      </c>
    </row>
    <row r="49" spans="1:18" s="15" customFormat="1" x14ac:dyDescent="0.2">
      <c r="A49" s="21"/>
      <c r="B49" s="86" t="s">
        <v>87</v>
      </c>
      <c r="C49" s="87" t="s">
        <v>44</v>
      </c>
      <c r="D49" s="93" t="s">
        <v>44</v>
      </c>
      <c r="E49" s="94">
        <v>0</v>
      </c>
      <c r="F49" s="94">
        <v>0</v>
      </c>
      <c r="G49" s="94">
        <v>0</v>
      </c>
      <c r="H49" s="95">
        <v>0</v>
      </c>
      <c r="I49" s="94">
        <v>0</v>
      </c>
      <c r="J49" s="96">
        <v>0</v>
      </c>
      <c r="K49" s="94">
        <v>0</v>
      </c>
      <c r="L49" s="94">
        <v>0</v>
      </c>
      <c r="M49" s="94">
        <v>0</v>
      </c>
      <c r="N49" s="97" t="s">
        <v>44</v>
      </c>
      <c r="O49" s="92" t="s">
        <v>44</v>
      </c>
    </row>
    <row r="50" spans="1:18" s="15" customFormat="1" ht="5.0999999999999996" customHeight="1" x14ac:dyDescent="0.2">
      <c r="A50" s="21"/>
      <c r="B50" s="64" t="s">
        <v>44</v>
      </c>
      <c r="C50" s="93" t="s">
        <v>44</v>
      </c>
      <c r="D50" s="105" t="s">
        <v>44</v>
      </c>
      <c r="E50" s="106"/>
      <c r="F50" s="106"/>
      <c r="G50" s="106"/>
      <c r="H50" s="107"/>
      <c r="I50" s="106"/>
      <c r="J50" s="108"/>
      <c r="K50" s="106"/>
      <c r="L50" s="106"/>
      <c r="M50" s="106"/>
      <c r="N50" s="109" t="s">
        <v>44</v>
      </c>
      <c r="O50" s="110" t="s">
        <v>44</v>
      </c>
    </row>
    <row r="51" spans="1:18" s="43" customFormat="1" x14ac:dyDescent="0.25">
      <c r="A51" s="62"/>
      <c r="B51" s="63" t="s">
        <v>88</v>
      </c>
      <c r="C51" s="111" t="s">
        <v>44</v>
      </c>
      <c r="D51" s="112" t="s">
        <v>44</v>
      </c>
      <c r="E51" s="74">
        <f>E52+E59+E62+E63+E64+E72+E73</f>
        <v>28397</v>
      </c>
      <c r="F51" s="74">
        <f t="shared" ref="F51:M51" si="4">F52+F59+F62+F63+F64+F72+F73</f>
        <v>28694</v>
      </c>
      <c r="G51" s="74">
        <f t="shared" si="4"/>
        <v>49855</v>
      </c>
      <c r="H51" s="75">
        <f t="shared" si="4"/>
        <v>46787</v>
      </c>
      <c r="I51" s="74">
        <f t="shared" si="4"/>
        <v>46793</v>
      </c>
      <c r="J51" s="76">
        <f t="shared" si="4"/>
        <v>44223</v>
      </c>
      <c r="K51" s="74">
        <f t="shared" si="4"/>
        <v>32835.949999999997</v>
      </c>
      <c r="L51" s="74">
        <f t="shared" si="4"/>
        <v>34446.265549999996</v>
      </c>
      <c r="M51" s="74">
        <f t="shared" si="4"/>
        <v>36306.363889699998</v>
      </c>
      <c r="N51" s="77" t="s">
        <v>44</v>
      </c>
      <c r="O51" s="77" t="s">
        <v>44</v>
      </c>
      <c r="P51" s="113"/>
      <c r="Q51" s="113"/>
      <c r="R51" s="113"/>
    </row>
    <row r="52" spans="1:18" s="15" customFormat="1" x14ac:dyDescent="0.2">
      <c r="A52" s="21"/>
      <c r="B52" s="22" t="s">
        <v>28</v>
      </c>
      <c r="C52" s="79" t="s">
        <v>44</v>
      </c>
      <c r="D52" s="80" t="s">
        <v>44</v>
      </c>
      <c r="E52" s="88">
        <f>E53+E56</f>
        <v>0</v>
      </c>
      <c r="F52" s="88">
        <f t="shared" ref="F52:M52" si="5">F53+F56</f>
        <v>0</v>
      </c>
      <c r="G52" s="88">
        <f t="shared" si="5"/>
        <v>0</v>
      </c>
      <c r="H52" s="89">
        <f t="shared" si="5"/>
        <v>0</v>
      </c>
      <c r="I52" s="88">
        <f t="shared" si="5"/>
        <v>0</v>
      </c>
      <c r="J52" s="90">
        <f t="shared" si="5"/>
        <v>0</v>
      </c>
      <c r="K52" s="88">
        <f t="shared" si="5"/>
        <v>0</v>
      </c>
      <c r="L52" s="88">
        <f t="shared" si="5"/>
        <v>0</v>
      </c>
      <c r="M52" s="88">
        <f t="shared" si="5"/>
        <v>0</v>
      </c>
      <c r="N52" s="84" t="s">
        <v>44</v>
      </c>
      <c r="O52" s="85" t="s">
        <v>44</v>
      </c>
    </row>
    <row r="53" spans="1:18" s="15" customFormat="1" x14ac:dyDescent="0.2">
      <c r="A53" s="21"/>
      <c r="B53" s="86" t="s">
        <v>89</v>
      </c>
      <c r="C53" s="87" t="s">
        <v>44</v>
      </c>
      <c r="D53" s="105" t="s">
        <v>44</v>
      </c>
      <c r="E53" s="94">
        <f>SUM(E54:E55)</f>
        <v>0</v>
      </c>
      <c r="F53" s="94">
        <f t="shared" ref="F53:M53" si="6">SUM(F54:F55)</f>
        <v>0</v>
      </c>
      <c r="G53" s="94">
        <f t="shared" si="6"/>
        <v>0</v>
      </c>
      <c r="H53" s="95">
        <f t="shared" si="6"/>
        <v>0</v>
      </c>
      <c r="I53" s="94">
        <f t="shared" si="6"/>
        <v>0</v>
      </c>
      <c r="J53" s="96">
        <f t="shared" si="6"/>
        <v>0</v>
      </c>
      <c r="K53" s="94">
        <f t="shared" si="6"/>
        <v>0</v>
      </c>
      <c r="L53" s="94">
        <f t="shared" si="6"/>
        <v>0</v>
      </c>
      <c r="M53" s="94">
        <f t="shared" si="6"/>
        <v>0</v>
      </c>
      <c r="N53" s="109" t="s">
        <v>44</v>
      </c>
      <c r="O53" s="92" t="s">
        <v>44</v>
      </c>
    </row>
    <row r="54" spans="1:18" s="15" customFormat="1" x14ac:dyDescent="0.2">
      <c r="A54" s="21"/>
      <c r="B54" s="114" t="s">
        <v>90</v>
      </c>
      <c r="C54" s="87" t="s">
        <v>44</v>
      </c>
      <c r="D54" s="79" t="s">
        <v>44</v>
      </c>
      <c r="E54" s="88">
        <v>0</v>
      </c>
      <c r="F54" s="88">
        <v>0</v>
      </c>
      <c r="G54" s="88">
        <v>0</v>
      </c>
      <c r="H54" s="89">
        <v>0</v>
      </c>
      <c r="I54" s="88">
        <v>0</v>
      </c>
      <c r="J54" s="90">
        <v>0</v>
      </c>
      <c r="K54" s="88">
        <v>0</v>
      </c>
      <c r="L54" s="88">
        <v>0</v>
      </c>
      <c r="M54" s="88">
        <v>0</v>
      </c>
      <c r="N54" s="91" t="s">
        <v>44</v>
      </c>
      <c r="O54" s="92" t="s">
        <v>44</v>
      </c>
    </row>
    <row r="55" spans="1:18" s="15" customFormat="1" x14ac:dyDescent="0.2">
      <c r="A55" s="21"/>
      <c r="B55" s="114" t="s">
        <v>91</v>
      </c>
      <c r="C55" s="87" t="s">
        <v>44</v>
      </c>
      <c r="D55" s="93" t="s">
        <v>44</v>
      </c>
      <c r="E55" s="94">
        <v>0</v>
      </c>
      <c r="F55" s="94">
        <v>0</v>
      </c>
      <c r="G55" s="94">
        <v>0</v>
      </c>
      <c r="H55" s="95">
        <v>0</v>
      </c>
      <c r="I55" s="94">
        <v>0</v>
      </c>
      <c r="J55" s="96">
        <v>0</v>
      </c>
      <c r="K55" s="94">
        <v>0</v>
      </c>
      <c r="L55" s="94">
        <v>0</v>
      </c>
      <c r="M55" s="94">
        <v>0</v>
      </c>
      <c r="N55" s="97" t="s">
        <v>44</v>
      </c>
      <c r="O55" s="92" t="s">
        <v>44</v>
      </c>
    </row>
    <row r="56" spans="1:18" s="15" customFormat="1" x14ac:dyDescent="0.2">
      <c r="A56" s="21"/>
      <c r="B56" s="86" t="s">
        <v>92</v>
      </c>
      <c r="C56" s="87" t="s">
        <v>44</v>
      </c>
      <c r="D56" s="80" t="s">
        <v>44</v>
      </c>
      <c r="E56" s="94">
        <f>SUM(E57:E58)</f>
        <v>0</v>
      </c>
      <c r="F56" s="94">
        <f t="shared" ref="F56:M56" si="7">SUM(F57:F58)</f>
        <v>0</v>
      </c>
      <c r="G56" s="94">
        <f t="shared" si="7"/>
        <v>0</v>
      </c>
      <c r="H56" s="95">
        <f t="shared" si="7"/>
        <v>0</v>
      </c>
      <c r="I56" s="94">
        <f t="shared" si="7"/>
        <v>0</v>
      </c>
      <c r="J56" s="96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84" t="s">
        <v>44</v>
      </c>
      <c r="O56" s="92" t="s">
        <v>44</v>
      </c>
    </row>
    <row r="57" spans="1:18" s="15" customFormat="1" x14ac:dyDescent="0.2">
      <c r="A57" s="21"/>
      <c r="B57" s="114" t="s">
        <v>92</v>
      </c>
      <c r="C57" s="87" t="s">
        <v>44</v>
      </c>
      <c r="D57" s="79" t="s">
        <v>44</v>
      </c>
      <c r="E57" s="88">
        <v>0</v>
      </c>
      <c r="F57" s="88">
        <v>0</v>
      </c>
      <c r="G57" s="88">
        <v>0</v>
      </c>
      <c r="H57" s="89">
        <v>0</v>
      </c>
      <c r="I57" s="88">
        <v>0</v>
      </c>
      <c r="J57" s="90">
        <v>0</v>
      </c>
      <c r="K57" s="88">
        <v>0</v>
      </c>
      <c r="L57" s="88">
        <v>0</v>
      </c>
      <c r="M57" s="88">
        <v>0</v>
      </c>
      <c r="N57" s="91" t="s">
        <v>44</v>
      </c>
      <c r="O57" s="92" t="s">
        <v>44</v>
      </c>
    </row>
    <row r="58" spans="1:18" s="15" customFormat="1" x14ac:dyDescent="0.2">
      <c r="A58" s="21"/>
      <c r="B58" s="114" t="s">
        <v>93</v>
      </c>
      <c r="C58" s="87" t="s">
        <v>44</v>
      </c>
      <c r="D58" s="93" t="s">
        <v>44</v>
      </c>
      <c r="E58" s="94">
        <v>0</v>
      </c>
      <c r="F58" s="94">
        <v>0</v>
      </c>
      <c r="G58" s="94">
        <v>0</v>
      </c>
      <c r="H58" s="95">
        <v>0</v>
      </c>
      <c r="I58" s="94">
        <v>0</v>
      </c>
      <c r="J58" s="96">
        <v>0</v>
      </c>
      <c r="K58" s="94">
        <v>0</v>
      </c>
      <c r="L58" s="94">
        <v>0</v>
      </c>
      <c r="M58" s="94">
        <v>0</v>
      </c>
      <c r="N58" s="97" t="s">
        <v>44</v>
      </c>
      <c r="O58" s="92" t="s">
        <v>44</v>
      </c>
    </row>
    <row r="59" spans="1:18" s="15" customFormat="1" x14ac:dyDescent="0.2">
      <c r="A59" s="21"/>
      <c r="B59" s="22" t="s">
        <v>29</v>
      </c>
      <c r="C59" s="87" t="s">
        <v>44</v>
      </c>
      <c r="D59" s="98" t="s">
        <v>44</v>
      </c>
      <c r="E59" s="81">
        <f>SUM(E60:E61)</f>
        <v>8404</v>
      </c>
      <c r="F59" s="81">
        <f t="shared" ref="F59:M59" si="8">SUM(F60:F61)</f>
        <v>8782</v>
      </c>
      <c r="G59" s="81">
        <f t="shared" si="8"/>
        <v>12342</v>
      </c>
      <c r="H59" s="82">
        <f t="shared" si="8"/>
        <v>13186</v>
      </c>
      <c r="I59" s="81">
        <f t="shared" si="8"/>
        <v>12150</v>
      </c>
      <c r="J59" s="83">
        <f t="shared" si="8"/>
        <v>12150</v>
      </c>
      <c r="K59" s="81">
        <f t="shared" si="8"/>
        <v>13415.85</v>
      </c>
      <c r="L59" s="81">
        <f t="shared" si="8"/>
        <v>14172.226649999999</v>
      </c>
      <c r="M59" s="81">
        <f t="shared" si="8"/>
        <v>14937.5268891</v>
      </c>
      <c r="N59" s="99" t="s">
        <v>44</v>
      </c>
      <c r="O59" s="92" t="s">
        <v>44</v>
      </c>
    </row>
    <row r="60" spans="1:18" s="15" customFormat="1" x14ac:dyDescent="0.2">
      <c r="A60" s="21"/>
      <c r="B60" s="86" t="s">
        <v>94</v>
      </c>
      <c r="C60" s="87" t="s">
        <v>44</v>
      </c>
      <c r="D60" s="79" t="s">
        <v>44</v>
      </c>
      <c r="E60" s="88">
        <v>0</v>
      </c>
      <c r="F60" s="88">
        <v>0</v>
      </c>
      <c r="G60" s="88">
        <v>0</v>
      </c>
      <c r="H60" s="89">
        <v>0</v>
      </c>
      <c r="I60" s="88">
        <v>0</v>
      </c>
      <c r="J60" s="90">
        <v>0</v>
      </c>
      <c r="K60" s="88">
        <v>0</v>
      </c>
      <c r="L60" s="88">
        <v>0</v>
      </c>
      <c r="M60" s="88">
        <v>0</v>
      </c>
      <c r="N60" s="91" t="s">
        <v>44</v>
      </c>
      <c r="O60" s="92" t="s">
        <v>44</v>
      </c>
    </row>
    <row r="61" spans="1:18" s="15" customFormat="1" x14ac:dyDescent="0.2">
      <c r="A61" s="21"/>
      <c r="B61" s="86" t="s">
        <v>95</v>
      </c>
      <c r="C61" s="87" t="s">
        <v>44</v>
      </c>
      <c r="D61" s="93" t="s">
        <v>44</v>
      </c>
      <c r="E61" s="94">
        <v>8404</v>
      </c>
      <c r="F61" s="94">
        <v>8782</v>
      </c>
      <c r="G61" s="94">
        <v>12342</v>
      </c>
      <c r="H61" s="95">
        <v>13186</v>
      </c>
      <c r="I61" s="94">
        <v>12150</v>
      </c>
      <c r="J61" s="96">
        <v>12150</v>
      </c>
      <c r="K61" s="94">
        <v>13415.85</v>
      </c>
      <c r="L61" s="94">
        <v>14172.226649999999</v>
      </c>
      <c r="M61" s="94">
        <v>14937.5268891</v>
      </c>
      <c r="N61" s="97" t="s">
        <v>44</v>
      </c>
      <c r="O61" s="92" t="s">
        <v>44</v>
      </c>
    </row>
    <row r="62" spans="1:18" s="15" customFormat="1" x14ac:dyDescent="0.2">
      <c r="A62" s="21"/>
      <c r="B62" s="22" t="s">
        <v>30</v>
      </c>
      <c r="C62" s="87" t="s">
        <v>44</v>
      </c>
      <c r="D62" s="98" t="s">
        <v>44</v>
      </c>
      <c r="E62" s="101">
        <v>0</v>
      </c>
      <c r="F62" s="101">
        <v>0</v>
      </c>
      <c r="G62" s="101">
        <v>0</v>
      </c>
      <c r="H62" s="102">
        <v>0</v>
      </c>
      <c r="I62" s="101">
        <v>0</v>
      </c>
      <c r="J62" s="103">
        <v>0</v>
      </c>
      <c r="K62" s="101">
        <v>0</v>
      </c>
      <c r="L62" s="101">
        <v>0</v>
      </c>
      <c r="M62" s="101">
        <v>0</v>
      </c>
      <c r="N62" s="99" t="s">
        <v>44</v>
      </c>
      <c r="O62" s="92" t="s">
        <v>44</v>
      </c>
    </row>
    <row r="63" spans="1:18" s="43" customFormat="1" x14ac:dyDescent="0.25">
      <c r="A63" s="62"/>
      <c r="B63" s="22" t="s">
        <v>31</v>
      </c>
      <c r="C63" s="115" t="s">
        <v>44</v>
      </c>
      <c r="D63" s="112" t="s">
        <v>44</v>
      </c>
      <c r="E63" s="101">
        <v>0</v>
      </c>
      <c r="F63" s="101">
        <v>0</v>
      </c>
      <c r="G63" s="101">
        <v>0</v>
      </c>
      <c r="H63" s="102">
        <v>0</v>
      </c>
      <c r="I63" s="101">
        <v>0</v>
      </c>
      <c r="J63" s="103">
        <v>0</v>
      </c>
      <c r="K63" s="101">
        <v>0</v>
      </c>
      <c r="L63" s="101">
        <v>0</v>
      </c>
      <c r="M63" s="101">
        <v>0</v>
      </c>
      <c r="N63" s="116" t="s">
        <v>44</v>
      </c>
      <c r="O63" s="117" t="s">
        <v>44</v>
      </c>
    </row>
    <row r="64" spans="1:18" s="15" customFormat="1" x14ac:dyDescent="0.25">
      <c r="A64" s="32"/>
      <c r="B64" s="22" t="s">
        <v>32</v>
      </c>
      <c r="C64" s="87" t="s">
        <v>44</v>
      </c>
      <c r="D64" s="98" t="s">
        <v>44</v>
      </c>
      <c r="E64" s="94">
        <f>E65+E68</f>
        <v>0</v>
      </c>
      <c r="F64" s="94">
        <f t="shared" ref="F64:M64" si="9">F65+F68</f>
        <v>0</v>
      </c>
      <c r="G64" s="94">
        <f t="shared" si="9"/>
        <v>0</v>
      </c>
      <c r="H64" s="95">
        <f t="shared" si="9"/>
        <v>0</v>
      </c>
      <c r="I64" s="94">
        <f t="shared" si="9"/>
        <v>0</v>
      </c>
      <c r="J64" s="96">
        <f t="shared" si="9"/>
        <v>0</v>
      </c>
      <c r="K64" s="94">
        <f t="shared" si="9"/>
        <v>0</v>
      </c>
      <c r="L64" s="94">
        <f t="shared" si="9"/>
        <v>0</v>
      </c>
      <c r="M64" s="94">
        <f t="shared" si="9"/>
        <v>0</v>
      </c>
      <c r="N64" s="99" t="s">
        <v>44</v>
      </c>
      <c r="O64" s="92" t="s">
        <v>44</v>
      </c>
    </row>
    <row r="65" spans="1:15" s="15" customFormat="1" x14ac:dyDescent="0.25">
      <c r="A65" s="32"/>
      <c r="B65" s="86" t="s">
        <v>96</v>
      </c>
      <c r="C65" s="87" t="s">
        <v>44</v>
      </c>
      <c r="D65" s="79" t="s">
        <v>44</v>
      </c>
      <c r="E65" s="81">
        <f>SUM(E66:E67)</f>
        <v>0</v>
      </c>
      <c r="F65" s="81">
        <f t="shared" ref="F65:M65" si="10">SUM(F66:F67)</f>
        <v>0</v>
      </c>
      <c r="G65" s="81">
        <f t="shared" si="10"/>
        <v>0</v>
      </c>
      <c r="H65" s="82">
        <f t="shared" si="10"/>
        <v>0</v>
      </c>
      <c r="I65" s="81">
        <f t="shared" si="10"/>
        <v>0</v>
      </c>
      <c r="J65" s="83">
        <f t="shared" si="10"/>
        <v>0</v>
      </c>
      <c r="K65" s="81">
        <f t="shared" si="10"/>
        <v>0</v>
      </c>
      <c r="L65" s="81">
        <f t="shared" si="10"/>
        <v>0</v>
      </c>
      <c r="M65" s="81">
        <f t="shared" si="10"/>
        <v>0</v>
      </c>
      <c r="N65" s="91" t="s">
        <v>44</v>
      </c>
      <c r="O65" s="92" t="s">
        <v>44</v>
      </c>
    </row>
    <row r="66" spans="1:15" s="15" customFormat="1" x14ac:dyDescent="0.25">
      <c r="A66" s="32"/>
      <c r="B66" s="114" t="s">
        <v>97</v>
      </c>
      <c r="C66" s="87" t="s">
        <v>44</v>
      </c>
      <c r="D66" s="87" t="s">
        <v>44</v>
      </c>
      <c r="E66" s="89">
        <v>0</v>
      </c>
      <c r="F66" s="88">
        <v>0</v>
      </c>
      <c r="G66" s="88">
        <v>0</v>
      </c>
      <c r="H66" s="89">
        <v>0</v>
      </c>
      <c r="I66" s="88">
        <v>0</v>
      </c>
      <c r="J66" s="90">
        <v>0</v>
      </c>
      <c r="K66" s="88">
        <v>0</v>
      </c>
      <c r="L66" s="88">
        <v>0</v>
      </c>
      <c r="M66" s="90">
        <v>0</v>
      </c>
      <c r="N66" s="104" t="s">
        <v>44</v>
      </c>
      <c r="O66" s="92" t="s">
        <v>44</v>
      </c>
    </row>
    <row r="67" spans="1:15" s="15" customFormat="1" x14ac:dyDescent="0.25">
      <c r="A67" s="32"/>
      <c r="B67" s="114" t="s">
        <v>98</v>
      </c>
      <c r="C67" s="87" t="s">
        <v>44</v>
      </c>
      <c r="D67" s="87" t="s">
        <v>44</v>
      </c>
      <c r="E67" s="95">
        <v>0</v>
      </c>
      <c r="F67" s="94">
        <v>0</v>
      </c>
      <c r="G67" s="94">
        <v>0</v>
      </c>
      <c r="H67" s="95">
        <v>0</v>
      </c>
      <c r="I67" s="94">
        <v>0</v>
      </c>
      <c r="J67" s="96">
        <v>0</v>
      </c>
      <c r="K67" s="94">
        <v>0</v>
      </c>
      <c r="L67" s="94">
        <v>0</v>
      </c>
      <c r="M67" s="96">
        <v>0</v>
      </c>
      <c r="N67" s="104" t="s">
        <v>44</v>
      </c>
      <c r="O67" s="92" t="s">
        <v>44</v>
      </c>
    </row>
    <row r="68" spans="1:15" s="15" customFormat="1" x14ac:dyDescent="0.25">
      <c r="A68" s="32"/>
      <c r="B68" s="86" t="s">
        <v>99</v>
      </c>
      <c r="C68" s="87" t="s">
        <v>44</v>
      </c>
      <c r="D68" s="87" t="s">
        <v>44</v>
      </c>
      <c r="E68" s="101">
        <f>SUM(E69:E70)</f>
        <v>0</v>
      </c>
      <c r="F68" s="101">
        <f t="shared" ref="F68:M68" si="11">SUM(F69:F70)</f>
        <v>0</v>
      </c>
      <c r="G68" s="101">
        <f t="shared" si="11"/>
        <v>0</v>
      </c>
      <c r="H68" s="102">
        <f t="shared" si="11"/>
        <v>0</v>
      </c>
      <c r="I68" s="101">
        <f t="shared" si="11"/>
        <v>0</v>
      </c>
      <c r="J68" s="103">
        <f t="shared" si="11"/>
        <v>0</v>
      </c>
      <c r="K68" s="101">
        <f t="shared" si="11"/>
        <v>0</v>
      </c>
      <c r="L68" s="101">
        <f t="shared" si="11"/>
        <v>0</v>
      </c>
      <c r="M68" s="101">
        <f t="shared" si="11"/>
        <v>0</v>
      </c>
      <c r="N68" s="104" t="s">
        <v>44</v>
      </c>
      <c r="O68" s="92" t="s">
        <v>44</v>
      </c>
    </row>
    <row r="69" spans="1:15" s="15" customFormat="1" x14ac:dyDescent="0.25">
      <c r="A69" s="32"/>
      <c r="B69" s="114" t="s">
        <v>97</v>
      </c>
      <c r="C69" s="87" t="s">
        <v>44</v>
      </c>
      <c r="D69" s="87" t="s">
        <v>44</v>
      </c>
      <c r="E69" s="89">
        <v>0</v>
      </c>
      <c r="F69" s="88">
        <v>0</v>
      </c>
      <c r="G69" s="88">
        <v>0</v>
      </c>
      <c r="H69" s="89">
        <v>0</v>
      </c>
      <c r="I69" s="88">
        <v>0</v>
      </c>
      <c r="J69" s="90">
        <v>0</v>
      </c>
      <c r="K69" s="88">
        <v>0</v>
      </c>
      <c r="L69" s="88">
        <v>0</v>
      </c>
      <c r="M69" s="90">
        <v>0</v>
      </c>
      <c r="N69" s="104" t="s">
        <v>44</v>
      </c>
      <c r="O69" s="92" t="s">
        <v>44</v>
      </c>
    </row>
    <row r="70" spans="1:15" s="15" customFormat="1" x14ac:dyDescent="0.25">
      <c r="A70" s="32"/>
      <c r="B70" s="114" t="s">
        <v>98</v>
      </c>
      <c r="C70" s="87" t="s">
        <v>44</v>
      </c>
      <c r="D70" s="87" t="s">
        <v>44</v>
      </c>
      <c r="E70" s="95">
        <v>0</v>
      </c>
      <c r="F70" s="94">
        <v>0</v>
      </c>
      <c r="G70" s="94">
        <v>0</v>
      </c>
      <c r="H70" s="95">
        <v>0</v>
      </c>
      <c r="I70" s="94">
        <v>0</v>
      </c>
      <c r="J70" s="96">
        <v>0</v>
      </c>
      <c r="K70" s="94">
        <v>0</v>
      </c>
      <c r="L70" s="94">
        <v>0</v>
      </c>
      <c r="M70" s="96">
        <v>0</v>
      </c>
      <c r="N70" s="104" t="s">
        <v>44</v>
      </c>
      <c r="O70" s="92" t="s">
        <v>44</v>
      </c>
    </row>
    <row r="71" spans="1:15" s="15" customFormat="1" ht="5.0999999999999996" customHeight="1" x14ac:dyDescent="0.25">
      <c r="A71" s="32"/>
      <c r="B71" s="114"/>
      <c r="C71" s="87" t="s">
        <v>44</v>
      </c>
      <c r="D71" s="93" t="s">
        <v>44</v>
      </c>
      <c r="E71" s="106"/>
      <c r="F71" s="106"/>
      <c r="G71" s="106"/>
      <c r="H71" s="107"/>
      <c r="I71" s="106"/>
      <c r="J71" s="108"/>
      <c r="K71" s="106"/>
      <c r="L71" s="106"/>
      <c r="M71" s="106"/>
      <c r="N71" s="97" t="s">
        <v>44</v>
      </c>
      <c r="O71" s="92" t="s">
        <v>44</v>
      </c>
    </row>
    <row r="72" spans="1:15" s="15" customFormat="1" x14ac:dyDescent="0.2">
      <c r="A72" s="21"/>
      <c r="B72" s="22" t="s">
        <v>33</v>
      </c>
      <c r="C72" s="87" t="s">
        <v>44</v>
      </c>
      <c r="D72" s="98" t="s">
        <v>44</v>
      </c>
      <c r="E72" s="101">
        <v>19993</v>
      </c>
      <c r="F72" s="101">
        <v>19912</v>
      </c>
      <c r="G72" s="101">
        <v>37327</v>
      </c>
      <c r="H72" s="102">
        <v>33601</v>
      </c>
      <c r="I72" s="101">
        <v>34643</v>
      </c>
      <c r="J72" s="103">
        <v>32069</v>
      </c>
      <c r="K72" s="101">
        <v>19420.099999999999</v>
      </c>
      <c r="L72" s="101">
        <v>20274.038899999996</v>
      </c>
      <c r="M72" s="101">
        <v>21368.837000599997</v>
      </c>
      <c r="N72" s="99" t="s">
        <v>44</v>
      </c>
      <c r="O72" s="92" t="s">
        <v>44</v>
      </c>
    </row>
    <row r="73" spans="1:15" s="15" customFormat="1" x14ac:dyDescent="0.2">
      <c r="A73" s="21"/>
      <c r="B73" s="22" t="s">
        <v>34</v>
      </c>
      <c r="C73" s="87" t="s">
        <v>44</v>
      </c>
      <c r="D73" s="98" t="s">
        <v>44</v>
      </c>
      <c r="E73" s="101">
        <f>SUM(E74:E75)</f>
        <v>0</v>
      </c>
      <c r="F73" s="101">
        <f t="shared" ref="F73:M73" si="12">SUM(F74:F75)</f>
        <v>0</v>
      </c>
      <c r="G73" s="101">
        <f t="shared" si="12"/>
        <v>186</v>
      </c>
      <c r="H73" s="102">
        <f t="shared" si="12"/>
        <v>0</v>
      </c>
      <c r="I73" s="101">
        <f t="shared" si="12"/>
        <v>0</v>
      </c>
      <c r="J73" s="103">
        <f t="shared" si="12"/>
        <v>4</v>
      </c>
      <c r="K73" s="101">
        <f t="shared" si="12"/>
        <v>0</v>
      </c>
      <c r="L73" s="101">
        <f t="shared" si="12"/>
        <v>0</v>
      </c>
      <c r="M73" s="101">
        <f t="shared" si="12"/>
        <v>0</v>
      </c>
      <c r="N73" s="99" t="s">
        <v>44</v>
      </c>
      <c r="O73" s="92" t="s">
        <v>44</v>
      </c>
    </row>
    <row r="74" spans="1:15" s="15" customFormat="1" x14ac:dyDescent="0.2">
      <c r="A74" s="21"/>
      <c r="B74" s="86" t="s">
        <v>100</v>
      </c>
      <c r="C74" s="87" t="s">
        <v>44</v>
      </c>
      <c r="D74" s="79" t="s">
        <v>44</v>
      </c>
      <c r="E74" s="88">
        <v>0</v>
      </c>
      <c r="F74" s="88">
        <v>0</v>
      </c>
      <c r="G74" s="88">
        <v>0</v>
      </c>
      <c r="H74" s="89">
        <v>0</v>
      </c>
      <c r="I74" s="88">
        <v>0</v>
      </c>
      <c r="J74" s="90">
        <v>0</v>
      </c>
      <c r="K74" s="88">
        <v>0</v>
      </c>
      <c r="L74" s="88">
        <v>0</v>
      </c>
      <c r="M74" s="88">
        <v>0</v>
      </c>
      <c r="N74" s="91" t="s">
        <v>44</v>
      </c>
      <c r="O74" s="92" t="s">
        <v>44</v>
      </c>
    </row>
    <row r="75" spans="1:15" s="15" customFormat="1" x14ac:dyDescent="0.2">
      <c r="A75" s="21"/>
      <c r="B75" s="86" t="s">
        <v>101</v>
      </c>
      <c r="C75" s="87" t="s">
        <v>44</v>
      </c>
      <c r="D75" s="93" t="s">
        <v>44</v>
      </c>
      <c r="E75" s="94">
        <v>0</v>
      </c>
      <c r="F75" s="94">
        <v>0</v>
      </c>
      <c r="G75" s="94">
        <v>186</v>
      </c>
      <c r="H75" s="95">
        <v>0</v>
      </c>
      <c r="I75" s="94">
        <v>0</v>
      </c>
      <c r="J75" s="96">
        <v>4</v>
      </c>
      <c r="K75" s="94">
        <v>0</v>
      </c>
      <c r="L75" s="94">
        <v>0</v>
      </c>
      <c r="M75" s="94">
        <v>0</v>
      </c>
      <c r="N75" s="97" t="s">
        <v>44</v>
      </c>
      <c r="O75" s="92" t="s">
        <v>44</v>
      </c>
    </row>
    <row r="76" spans="1:15" s="15" customFormat="1" ht="5.25" customHeight="1" x14ac:dyDescent="0.2">
      <c r="A76" s="21"/>
      <c r="B76" s="64" t="s">
        <v>44</v>
      </c>
      <c r="C76" s="93" t="s">
        <v>44</v>
      </c>
      <c r="D76" s="105" t="s">
        <v>44</v>
      </c>
      <c r="E76" s="106"/>
      <c r="F76" s="106"/>
      <c r="G76" s="106"/>
      <c r="H76" s="107"/>
      <c r="I76" s="106"/>
      <c r="J76" s="108"/>
      <c r="K76" s="106"/>
      <c r="L76" s="106"/>
      <c r="M76" s="106"/>
      <c r="N76" s="109" t="s">
        <v>44</v>
      </c>
      <c r="O76" s="110" t="s">
        <v>44</v>
      </c>
    </row>
    <row r="77" spans="1:15" s="43" customFormat="1" x14ac:dyDescent="0.25">
      <c r="A77" s="62"/>
      <c r="B77" s="63" t="s">
        <v>35</v>
      </c>
      <c r="C77" s="111" t="s">
        <v>44</v>
      </c>
      <c r="D77" s="112" t="s">
        <v>44</v>
      </c>
      <c r="E77" s="74">
        <f>E78+E81+E84+E85+E86+E87+E88</f>
        <v>435</v>
      </c>
      <c r="F77" s="74">
        <f t="shared" ref="F77:M77" si="13">F78+F81+F84+F85+F86+F87+F88</f>
        <v>2570</v>
      </c>
      <c r="G77" s="74">
        <f t="shared" si="13"/>
        <v>1039</v>
      </c>
      <c r="H77" s="75">
        <f t="shared" si="13"/>
        <v>5731</v>
      </c>
      <c r="I77" s="74">
        <f t="shared" si="13"/>
        <v>6067</v>
      </c>
      <c r="J77" s="76">
        <f t="shared" si="13"/>
        <v>3007</v>
      </c>
      <c r="K77" s="74">
        <f t="shared" si="13"/>
        <v>999.7</v>
      </c>
      <c r="L77" s="74">
        <f t="shared" si="13"/>
        <v>6325.1552999999994</v>
      </c>
      <c r="M77" s="74">
        <f t="shared" si="13"/>
        <v>6666.7136861999998</v>
      </c>
      <c r="N77" s="77" t="s">
        <v>44</v>
      </c>
      <c r="O77" s="78" t="s">
        <v>44</v>
      </c>
    </row>
    <row r="78" spans="1:15" s="15" customFormat="1" x14ac:dyDescent="0.2">
      <c r="A78" s="21"/>
      <c r="B78" s="22" t="s">
        <v>36</v>
      </c>
      <c r="C78" s="79" t="s">
        <v>44</v>
      </c>
      <c r="D78" s="80" t="s">
        <v>44</v>
      </c>
      <c r="E78" s="81">
        <f>SUM(E79:E80)</f>
        <v>0</v>
      </c>
      <c r="F78" s="81">
        <f t="shared" ref="F78:M78" si="14">SUM(F79:F80)</f>
        <v>0</v>
      </c>
      <c r="G78" s="81">
        <f t="shared" si="14"/>
        <v>0</v>
      </c>
      <c r="H78" s="82">
        <f t="shared" si="14"/>
        <v>0</v>
      </c>
      <c r="I78" s="81">
        <f t="shared" si="14"/>
        <v>0</v>
      </c>
      <c r="J78" s="83">
        <f t="shared" si="14"/>
        <v>0</v>
      </c>
      <c r="K78" s="81">
        <f t="shared" si="14"/>
        <v>0</v>
      </c>
      <c r="L78" s="81">
        <f t="shared" si="14"/>
        <v>0</v>
      </c>
      <c r="M78" s="81">
        <f t="shared" si="14"/>
        <v>0</v>
      </c>
      <c r="N78" s="84" t="s">
        <v>44</v>
      </c>
      <c r="O78" s="85" t="s">
        <v>44</v>
      </c>
    </row>
    <row r="79" spans="1:15" s="15" customFormat="1" x14ac:dyDescent="0.2">
      <c r="A79" s="21"/>
      <c r="B79" s="86" t="s">
        <v>102</v>
      </c>
      <c r="C79" s="87" t="s">
        <v>44</v>
      </c>
      <c r="D79" s="79" t="s">
        <v>44</v>
      </c>
      <c r="E79" s="88">
        <v>0</v>
      </c>
      <c r="F79" s="88">
        <v>0</v>
      </c>
      <c r="G79" s="88">
        <v>0</v>
      </c>
      <c r="H79" s="89">
        <v>0</v>
      </c>
      <c r="I79" s="88">
        <v>0</v>
      </c>
      <c r="J79" s="90">
        <v>0</v>
      </c>
      <c r="K79" s="88">
        <v>0</v>
      </c>
      <c r="L79" s="88">
        <v>0</v>
      </c>
      <c r="M79" s="88">
        <v>0</v>
      </c>
      <c r="N79" s="91" t="s">
        <v>44</v>
      </c>
      <c r="O79" s="92" t="s">
        <v>44</v>
      </c>
    </row>
    <row r="80" spans="1:15" s="15" customFormat="1" x14ac:dyDescent="0.2">
      <c r="A80" s="21"/>
      <c r="B80" s="86" t="s">
        <v>103</v>
      </c>
      <c r="C80" s="87" t="s">
        <v>44</v>
      </c>
      <c r="D80" s="93" t="s">
        <v>44</v>
      </c>
      <c r="E80" s="94">
        <v>0</v>
      </c>
      <c r="F80" s="94">
        <v>0</v>
      </c>
      <c r="G80" s="94">
        <v>0</v>
      </c>
      <c r="H80" s="95">
        <v>0</v>
      </c>
      <c r="I80" s="94">
        <v>0</v>
      </c>
      <c r="J80" s="96">
        <v>0</v>
      </c>
      <c r="K80" s="94">
        <v>0</v>
      </c>
      <c r="L80" s="94">
        <v>0</v>
      </c>
      <c r="M80" s="94">
        <v>0</v>
      </c>
      <c r="N80" s="97" t="s">
        <v>44</v>
      </c>
      <c r="O80" s="92" t="s">
        <v>44</v>
      </c>
    </row>
    <row r="81" spans="1:15" s="15" customFormat="1" x14ac:dyDescent="0.2">
      <c r="A81" s="21"/>
      <c r="B81" s="22" t="s">
        <v>37</v>
      </c>
      <c r="C81" s="87" t="s">
        <v>44</v>
      </c>
      <c r="D81" s="98" t="s">
        <v>44</v>
      </c>
      <c r="E81" s="101">
        <f>SUM(E82:E83)</f>
        <v>435</v>
      </c>
      <c r="F81" s="101">
        <f t="shared" ref="F81:M81" si="15">SUM(F82:F83)</f>
        <v>2570</v>
      </c>
      <c r="G81" s="101">
        <f t="shared" si="15"/>
        <v>1039</v>
      </c>
      <c r="H81" s="102">
        <f t="shared" si="15"/>
        <v>5731</v>
      </c>
      <c r="I81" s="101">
        <f t="shared" si="15"/>
        <v>6067</v>
      </c>
      <c r="J81" s="103">
        <f t="shared" si="15"/>
        <v>3007</v>
      </c>
      <c r="K81" s="101">
        <f t="shared" si="15"/>
        <v>999.7</v>
      </c>
      <c r="L81" s="101">
        <f t="shared" si="15"/>
        <v>6325.1552999999994</v>
      </c>
      <c r="M81" s="101">
        <f t="shared" si="15"/>
        <v>6666.7136861999998</v>
      </c>
      <c r="N81" s="99" t="s">
        <v>44</v>
      </c>
      <c r="O81" s="92" t="s">
        <v>44</v>
      </c>
    </row>
    <row r="82" spans="1:15" s="15" customFormat="1" x14ac:dyDescent="0.2">
      <c r="A82" s="21"/>
      <c r="B82" s="86" t="s">
        <v>104</v>
      </c>
      <c r="C82" s="87" t="s">
        <v>44</v>
      </c>
      <c r="D82" s="79" t="s">
        <v>44</v>
      </c>
      <c r="E82" s="88">
        <v>0</v>
      </c>
      <c r="F82" s="88">
        <v>0</v>
      </c>
      <c r="G82" s="88">
        <v>0</v>
      </c>
      <c r="H82" s="89">
        <v>0</v>
      </c>
      <c r="I82" s="88">
        <v>0</v>
      </c>
      <c r="J82" s="90">
        <v>0</v>
      </c>
      <c r="K82" s="88">
        <v>0</v>
      </c>
      <c r="L82" s="88">
        <v>0</v>
      </c>
      <c r="M82" s="88">
        <v>0</v>
      </c>
      <c r="N82" s="91" t="s">
        <v>44</v>
      </c>
      <c r="O82" s="92" t="s">
        <v>44</v>
      </c>
    </row>
    <row r="83" spans="1:15" s="15" customFormat="1" x14ac:dyDescent="0.2">
      <c r="A83" s="21"/>
      <c r="B83" s="86" t="s">
        <v>105</v>
      </c>
      <c r="C83" s="87" t="s">
        <v>44</v>
      </c>
      <c r="D83" s="93" t="s">
        <v>44</v>
      </c>
      <c r="E83" s="94">
        <v>435</v>
      </c>
      <c r="F83" s="94">
        <v>2570</v>
      </c>
      <c r="G83" s="94">
        <v>1039</v>
      </c>
      <c r="H83" s="95">
        <v>5731</v>
      </c>
      <c r="I83" s="94">
        <v>6067</v>
      </c>
      <c r="J83" s="96">
        <v>3007</v>
      </c>
      <c r="K83" s="94">
        <v>999.7</v>
      </c>
      <c r="L83" s="94">
        <v>6325.1552999999994</v>
      </c>
      <c r="M83" s="94">
        <v>6666.7136861999998</v>
      </c>
      <c r="N83" s="97" t="s">
        <v>44</v>
      </c>
      <c r="O83" s="92" t="s">
        <v>44</v>
      </c>
    </row>
    <row r="84" spans="1:15" s="15" customFormat="1" x14ac:dyDescent="0.2">
      <c r="A84" s="21"/>
      <c r="B84" s="22" t="s">
        <v>38</v>
      </c>
      <c r="C84" s="87" t="s">
        <v>44</v>
      </c>
      <c r="D84" s="98" t="s">
        <v>44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3">
        <v>0</v>
      </c>
      <c r="K84" s="101">
        <v>0</v>
      </c>
      <c r="L84" s="101">
        <v>0</v>
      </c>
      <c r="M84" s="101">
        <v>0</v>
      </c>
      <c r="N84" s="99" t="s">
        <v>44</v>
      </c>
      <c r="O84" s="92" t="s">
        <v>44</v>
      </c>
    </row>
    <row r="85" spans="1:15" s="15" customFormat="1" x14ac:dyDescent="0.2">
      <c r="A85" s="21"/>
      <c r="B85" s="22" t="s">
        <v>39</v>
      </c>
      <c r="C85" s="87" t="s">
        <v>44</v>
      </c>
      <c r="D85" s="98" t="s">
        <v>44</v>
      </c>
      <c r="E85" s="101">
        <v>0</v>
      </c>
      <c r="F85" s="101">
        <v>0</v>
      </c>
      <c r="G85" s="101">
        <v>0</v>
      </c>
      <c r="H85" s="102">
        <v>0</v>
      </c>
      <c r="I85" s="101">
        <v>0</v>
      </c>
      <c r="J85" s="103">
        <v>0</v>
      </c>
      <c r="K85" s="101">
        <v>0</v>
      </c>
      <c r="L85" s="101">
        <v>0</v>
      </c>
      <c r="M85" s="101">
        <v>0</v>
      </c>
      <c r="N85" s="99" t="s">
        <v>44</v>
      </c>
      <c r="O85" s="92" t="s">
        <v>44</v>
      </c>
    </row>
    <row r="86" spans="1:15" s="15" customFormat="1" x14ac:dyDescent="0.2">
      <c r="A86" s="21"/>
      <c r="B86" s="22" t="s">
        <v>40</v>
      </c>
      <c r="C86" s="87" t="s">
        <v>44</v>
      </c>
      <c r="D86" s="98" t="s">
        <v>44</v>
      </c>
      <c r="E86" s="101">
        <v>0</v>
      </c>
      <c r="F86" s="101">
        <v>0</v>
      </c>
      <c r="G86" s="101">
        <v>0</v>
      </c>
      <c r="H86" s="102">
        <v>0</v>
      </c>
      <c r="I86" s="101">
        <v>0</v>
      </c>
      <c r="J86" s="103">
        <v>0</v>
      </c>
      <c r="K86" s="101">
        <v>0</v>
      </c>
      <c r="L86" s="101">
        <v>0</v>
      </c>
      <c r="M86" s="101">
        <v>0</v>
      </c>
      <c r="N86" s="99" t="s">
        <v>44</v>
      </c>
      <c r="O86" s="92" t="s">
        <v>44</v>
      </c>
    </row>
    <row r="87" spans="1:15" s="15" customFormat="1" x14ac:dyDescent="0.2">
      <c r="A87" s="21"/>
      <c r="B87" s="22" t="s">
        <v>41</v>
      </c>
      <c r="C87" s="87" t="s">
        <v>44</v>
      </c>
      <c r="D87" s="98" t="s">
        <v>44</v>
      </c>
      <c r="E87" s="101">
        <v>0</v>
      </c>
      <c r="F87" s="101">
        <v>0</v>
      </c>
      <c r="G87" s="101">
        <v>0</v>
      </c>
      <c r="H87" s="102">
        <v>0</v>
      </c>
      <c r="I87" s="101">
        <v>0</v>
      </c>
      <c r="J87" s="103">
        <v>0</v>
      </c>
      <c r="K87" s="101">
        <v>0</v>
      </c>
      <c r="L87" s="101">
        <v>0</v>
      </c>
      <c r="M87" s="101">
        <v>0</v>
      </c>
      <c r="N87" s="99" t="s">
        <v>44</v>
      </c>
      <c r="O87" s="92" t="s">
        <v>44</v>
      </c>
    </row>
    <row r="88" spans="1:15" s="15" customFormat="1" x14ac:dyDescent="0.2">
      <c r="A88" s="21"/>
      <c r="B88" s="22" t="s">
        <v>42</v>
      </c>
      <c r="C88" s="87" t="s">
        <v>44</v>
      </c>
      <c r="D88" s="105" t="s">
        <v>44</v>
      </c>
      <c r="E88" s="101">
        <v>0</v>
      </c>
      <c r="F88" s="101">
        <v>0</v>
      </c>
      <c r="G88" s="101">
        <v>0</v>
      </c>
      <c r="H88" s="102">
        <v>0</v>
      </c>
      <c r="I88" s="101">
        <v>0</v>
      </c>
      <c r="J88" s="103">
        <v>0</v>
      </c>
      <c r="K88" s="101">
        <v>0</v>
      </c>
      <c r="L88" s="101">
        <v>0</v>
      </c>
      <c r="M88" s="101">
        <v>0</v>
      </c>
      <c r="N88" s="99" t="s">
        <v>44</v>
      </c>
      <c r="O88" s="92" t="s">
        <v>44</v>
      </c>
    </row>
    <row r="89" spans="1:15" s="15" customFormat="1" ht="5.25" customHeight="1" x14ac:dyDescent="0.25">
      <c r="A89" s="32"/>
      <c r="B89" s="64" t="s">
        <v>44</v>
      </c>
      <c r="C89" s="80" t="s">
        <v>44</v>
      </c>
      <c r="D89" s="80" t="s">
        <v>44</v>
      </c>
      <c r="E89" s="118"/>
      <c r="F89" s="118"/>
      <c r="G89" s="118"/>
      <c r="H89" s="119"/>
      <c r="I89" s="118"/>
      <c r="J89" s="120"/>
      <c r="K89" s="118"/>
      <c r="L89" s="118"/>
      <c r="M89" s="118"/>
      <c r="N89" s="84" t="s">
        <v>44</v>
      </c>
      <c r="O89" s="121" t="s">
        <v>44</v>
      </c>
    </row>
    <row r="90" spans="1:15" s="15" customFormat="1" x14ac:dyDescent="0.2">
      <c r="A90" s="21"/>
      <c r="B90" s="63" t="s">
        <v>43</v>
      </c>
      <c r="C90" s="98" t="s">
        <v>44</v>
      </c>
      <c r="D90" s="98" t="s">
        <v>44</v>
      </c>
      <c r="E90" s="74">
        <v>0</v>
      </c>
      <c r="F90" s="74">
        <v>0</v>
      </c>
      <c r="G90" s="74">
        <v>0</v>
      </c>
      <c r="H90" s="75">
        <v>0</v>
      </c>
      <c r="I90" s="74">
        <v>0</v>
      </c>
      <c r="J90" s="76">
        <v>0</v>
      </c>
      <c r="K90" s="74">
        <v>0</v>
      </c>
      <c r="L90" s="74">
        <v>0</v>
      </c>
      <c r="M90" s="74">
        <v>0</v>
      </c>
      <c r="N90" s="99" t="s">
        <v>44</v>
      </c>
      <c r="O90" s="122" t="s">
        <v>44</v>
      </c>
    </row>
    <row r="91" spans="1:15" s="15" customFormat="1" ht="5.25" customHeight="1" x14ac:dyDescent="0.2">
      <c r="A91" s="21"/>
      <c r="B91" s="64" t="s">
        <v>44</v>
      </c>
      <c r="C91" s="64" t="s">
        <v>44</v>
      </c>
      <c r="D91" s="64" t="s">
        <v>44</v>
      </c>
      <c r="E91" s="49"/>
      <c r="F91" s="49"/>
      <c r="G91" s="49"/>
      <c r="H91" s="50"/>
      <c r="I91" s="49"/>
      <c r="J91" s="51"/>
      <c r="K91" s="49"/>
      <c r="L91" s="49"/>
      <c r="M91" s="49"/>
      <c r="N91" s="99" t="s">
        <v>44</v>
      </c>
      <c r="O91" s="123" t="s">
        <v>44</v>
      </c>
    </row>
    <row r="92" spans="1:15" s="15" customFormat="1" x14ac:dyDescent="0.25">
      <c r="A92" s="44"/>
      <c r="B92" s="45" t="s">
        <v>45</v>
      </c>
      <c r="C92" s="124" t="s">
        <v>44</v>
      </c>
      <c r="D92" s="124" t="s">
        <v>44</v>
      </c>
      <c r="E92" s="28">
        <f>E4+E51+E77+E90</f>
        <v>233474</v>
      </c>
      <c r="F92" s="28">
        <f t="shared" ref="F92:M92" si="16">F4+F51+F77+F90</f>
        <v>239577</v>
      </c>
      <c r="G92" s="28">
        <f t="shared" si="16"/>
        <v>291195</v>
      </c>
      <c r="H92" s="29">
        <f t="shared" si="16"/>
        <v>343340.6</v>
      </c>
      <c r="I92" s="28">
        <f t="shared" si="16"/>
        <v>323065.59999999998</v>
      </c>
      <c r="J92" s="30">
        <f t="shared" si="16"/>
        <v>275545</v>
      </c>
      <c r="K92" s="28">
        <f t="shared" si="16"/>
        <v>313709.93567799998</v>
      </c>
      <c r="L92" s="28">
        <f t="shared" si="16"/>
        <v>353499.09322047199</v>
      </c>
      <c r="M92" s="28">
        <f t="shared" si="16"/>
        <v>373326.04425437748</v>
      </c>
      <c r="N92" s="125" t="s">
        <v>44</v>
      </c>
      <c r="O92" s="126" t="s">
        <v>44</v>
      </c>
    </row>
    <row r="93" spans="1:15" s="15" customFormat="1" x14ac:dyDescent="0.2">
      <c r="C93" s="123"/>
      <c r="D93" s="123"/>
      <c r="N93" s="123"/>
      <c r="O93" s="123"/>
    </row>
    <row r="94" spans="1:15" s="15" customFormat="1" x14ac:dyDescent="0.2">
      <c r="C94" s="123"/>
      <c r="D94" s="123"/>
      <c r="N94" s="123"/>
      <c r="O94" s="123"/>
    </row>
    <row r="95" spans="1:15" s="15" customFormat="1" x14ac:dyDescent="0.2">
      <c r="C95" s="123"/>
      <c r="D95" s="123"/>
      <c r="N95" s="123"/>
      <c r="O95" s="123"/>
    </row>
    <row r="96" spans="1:15" s="15" customFormat="1" x14ac:dyDescent="0.2">
      <c r="C96" s="123"/>
      <c r="D96" s="123"/>
      <c r="N96" s="123"/>
      <c r="O96" s="123"/>
    </row>
    <row r="97" spans="3:15" s="15" customFormat="1" x14ac:dyDescent="0.2">
      <c r="C97" s="123"/>
      <c r="D97" s="123"/>
      <c r="N97" s="123"/>
      <c r="O97" s="123"/>
    </row>
    <row r="98" spans="3:15" s="15" customFormat="1" x14ac:dyDescent="0.2">
      <c r="C98" s="123"/>
      <c r="D98" s="123"/>
      <c r="N98" s="123"/>
      <c r="O98" s="123"/>
    </row>
    <row r="99" spans="3:15" s="15" customFormat="1" x14ac:dyDescent="0.2">
      <c r="C99" s="123"/>
      <c r="D99" s="123"/>
      <c r="N99" s="123"/>
      <c r="O99" s="123"/>
    </row>
    <row r="100" spans="3:15" s="15" customFormat="1" x14ac:dyDescent="0.2">
      <c r="C100" s="123"/>
      <c r="D100" s="123"/>
      <c r="N100" s="123"/>
      <c r="O100" s="123"/>
    </row>
    <row r="101" spans="3:15" s="15" customFormat="1" x14ac:dyDescent="0.2">
      <c r="C101" s="123"/>
      <c r="D101" s="123"/>
      <c r="N101" s="123"/>
      <c r="O101" s="123"/>
    </row>
    <row r="102" spans="3:15" s="15" customFormat="1" x14ac:dyDescent="0.2">
      <c r="C102" s="123"/>
      <c r="D102" s="123"/>
      <c r="N102" s="123"/>
      <c r="O102" s="123"/>
    </row>
    <row r="103" spans="3:15" s="15" customFormat="1" x14ac:dyDescent="0.2">
      <c r="C103" s="123"/>
      <c r="D103" s="123"/>
      <c r="N103" s="123"/>
      <c r="O103" s="123"/>
    </row>
    <row r="104" spans="3:15" s="15" customFormat="1" x14ac:dyDescent="0.2">
      <c r="C104" s="123"/>
      <c r="D104" s="123"/>
      <c r="N104" s="123"/>
      <c r="O104" s="123"/>
    </row>
    <row r="105" spans="3:15" s="15" customFormat="1" x14ac:dyDescent="0.2">
      <c r="C105" s="123"/>
      <c r="D105" s="123"/>
      <c r="N105" s="123"/>
      <c r="O105" s="123"/>
    </row>
    <row r="106" spans="3:15" s="15" customFormat="1" x14ac:dyDescent="0.2">
      <c r="C106" s="123"/>
      <c r="D106" s="123"/>
      <c r="N106" s="123"/>
      <c r="O106" s="123"/>
    </row>
    <row r="107" spans="3:15" s="15" customFormat="1" x14ac:dyDescent="0.2">
      <c r="C107" s="123"/>
      <c r="D107" s="123"/>
      <c r="N107" s="123"/>
      <c r="O107" s="123"/>
    </row>
    <row r="108" spans="3:15" s="15" customFormat="1" x14ac:dyDescent="0.2">
      <c r="C108" s="123"/>
      <c r="D108" s="123"/>
      <c r="N108" s="123"/>
      <c r="O108" s="123"/>
    </row>
    <row r="109" spans="3:15" s="15" customFormat="1" x14ac:dyDescent="0.2">
      <c r="C109" s="123"/>
      <c r="D109" s="123"/>
      <c r="N109" s="123"/>
      <c r="O109" s="123"/>
    </row>
    <row r="110" spans="3:15" s="15" customFormat="1" x14ac:dyDescent="0.2">
      <c r="C110" s="123"/>
      <c r="D110" s="123"/>
      <c r="N110" s="123"/>
      <c r="O110" s="123"/>
    </row>
    <row r="111" spans="3:15" s="15" customFormat="1" x14ac:dyDescent="0.2">
      <c r="C111" s="123"/>
      <c r="D111" s="123"/>
      <c r="N111" s="123"/>
      <c r="O111" s="123"/>
    </row>
    <row r="112" spans="3:15" s="15" customFormat="1" x14ac:dyDescent="0.2">
      <c r="C112" s="123"/>
      <c r="D112" s="123"/>
      <c r="N112" s="123"/>
      <c r="O112" s="123"/>
    </row>
    <row r="113" spans="3:15" s="15" customFormat="1" x14ac:dyDescent="0.2">
      <c r="C113" s="123" t="s">
        <v>44</v>
      </c>
      <c r="D113" s="123" t="s">
        <v>44</v>
      </c>
      <c r="N113" s="123" t="s">
        <v>44</v>
      </c>
      <c r="O113" s="123" t="s">
        <v>44</v>
      </c>
    </row>
    <row r="114" spans="3:15" s="15" customFormat="1" x14ac:dyDescent="0.2">
      <c r="C114" s="123" t="s">
        <v>44</v>
      </c>
      <c r="D114" s="123" t="s">
        <v>44</v>
      </c>
      <c r="N114" s="123" t="s">
        <v>44</v>
      </c>
      <c r="O114" s="123" t="s">
        <v>44</v>
      </c>
    </row>
    <row r="115" spans="3:15" s="15" customFormat="1" x14ac:dyDescent="0.2">
      <c r="C115" s="123" t="s">
        <v>44</v>
      </c>
      <c r="D115" s="123" t="s">
        <v>44</v>
      </c>
      <c r="N115" s="123" t="s">
        <v>44</v>
      </c>
      <c r="O115" s="123" t="s">
        <v>44</v>
      </c>
    </row>
    <row r="116" spans="3:15" s="15" customFormat="1" x14ac:dyDescent="0.2">
      <c r="C116" s="123" t="s">
        <v>44</v>
      </c>
      <c r="D116" s="123" t="s">
        <v>44</v>
      </c>
      <c r="N116" s="123" t="s">
        <v>44</v>
      </c>
      <c r="O116" s="123" t="s">
        <v>44</v>
      </c>
    </row>
    <row r="117" spans="3:15" s="15" customFormat="1" x14ac:dyDescent="0.2">
      <c r="C117" s="123" t="s">
        <v>44</v>
      </c>
      <c r="D117" s="123" t="s">
        <v>44</v>
      </c>
      <c r="N117" s="123" t="s">
        <v>44</v>
      </c>
      <c r="O117" s="123" t="s">
        <v>44</v>
      </c>
    </row>
    <row r="118" spans="3:15" s="15" customFormat="1" x14ac:dyDescent="0.2">
      <c r="C118" s="123" t="s">
        <v>44</v>
      </c>
      <c r="D118" s="123" t="s">
        <v>44</v>
      </c>
      <c r="N118" s="123" t="s">
        <v>44</v>
      </c>
      <c r="O118" s="123" t="s">
        <v>44</v>
      </c>
    </row>
    <row r="119" spans="3:15" s="15" customFormat="1" x14ac:dyDescent="0.2">
      <c r="C119" s="123" t="s">
        <v>44</v>
      </c>
      <c r="D119" s="123" t="s">
        <v>44</v>
      </c>
      <c r="N119" s="123" t="s">
        <v>44</v>
      </c>
      <c r="O119" s="123" t="s">
        <v>44</v>
      </c>
    </row>
    <row r="120" spans="3:15" s="15" customFormat="1" x14ac:dyDescent="0.2">
      <c r="C120" s="123" t="s">
        <v>44</v>
      </c>
      <c r="D120" s="123" t="s">
        <v>44</v>
      </c>
      <c r="N120" s="123" t="s">
        <v>44</v>
      </c>
      <c r="O120" s="123" t="s">
        <v>44</v>
      </c>
    </row>
    <row r="121" spans="3:15" s="15" customFormat="1" x14ac:dyDescent="0.2">
      <c r="C121" s="123" t="s">
        <v>44</v>
      </c>
      <c r="D121" s="123" t="s">
        <v>44</v>
      </c>
      <c r="N121" s="123" t="s">
        <v>44</v>
      </c>
      <c r="O121" s="123" t="s">
        <v>44</v>
      </c>
    </row>
    <row r="122" spans="3:15" s="15" customFormat="1" x14ac:dyDescent="0.2">
      <c r="C122" s="123" t="s">
        <v>44</v>
      </c>
      <c r="D122" s="123" t="s">
        <v>44</v>
      </c>
      <c r="N122" s="123" t="s">
        <v>44</v>
      </c>
      <c r="O122" s="123" t="s">
        <v>44</v>
      </c>
    </row>
    <row r="123" spans="3:15" s="15" customFormat="1" x14ac:dyDescent="0.2">
      <c r="C123" s="123" t="s">
        <v>44</v>
      </c>
      <c r="D123" s="123" t="s">
        <v>44</v>
      </c>
      <c r="N123" s="123" t="s">
        <v>44</v>
      </c>
      <c r="O123" s="123" t="s">
        <v>44</v>
      </c>
    </row>
    <row r="124" spans="3:15" s="15" customFormat="1" x14ac:dyDescent="0.2">
      <c r="C124" s="123" t="s">
        <v>44</v>
      </c>
      <c r="D124" s="123" t="s">
        <v>44</v>
      </c>
      <c r="N124" s="123" t="s">
        <v>44</v>
      </c>
      <c r="O124" s="123" t="s">
        <v>44</v>
      </c>
    </row>
    <row r="125" spans="3:15" s="15" customFormat="1" x14ac:dyDescent="0.2">
      <c r="C125" s="123" t="s">
        <v>44</v>
      </c>
      <c r="D125" s="123" t="s">
        <v>44</v>
      </c>
      <c r="N125" s="123" t="s">
        <v>44</v>
      </c>
      <c r="O125" s="123" t="s">
        <v>44</v>
      </c>
    </row>
    <row r="126" spans="3:15" s="15" customFormat="1" x14ac:dyDescent="0.2">
      <c r="C126" s="123" t="s">
        <v>44</v>
      </c>
      <c r="D126" s="123" t="s">
        <v>44</v>
      </c>
      <c r="N126" s="123" t="s">
        <v>44</v>
      </c>
      <c r="O126" s="123" t="s">
        <v>44</v>
      </c>
    </row>
    <row r="127" spans="3:15" s="15" customFormat="1" x14ac:dyDescent="0.2">
      <c r="C127" s="123" t="s">
        <v>44</v>
      </c>
      <c r="D127" s="123" t="s">
        <v>44</v>
      </c>
      <c r="N127" s="123" t="s">
        <v>44</v>
      </c>
      <c r="O127" s="123" t="s">
        <v>44</v>
      </c>
    </row>
    <row r="128" spans="3:15" s="15" customFormat="1" x14ac:dyDescent="0.2">
      <c r="C128" s="123" t="s">
        <v>44</v>
      </c>
      <c r="D128" s="123" t="s">
        <v>44</v>
      </c>
      <c r="N128" s="123" t="s">
        <v>44</v>
      </c>
      <c r="O128" s="123" t="s">
        <v>44</v>
      </c>
    </row>
    <row r="129" spans="3:15" s="15" customFormat="1" x14ac:dyDescent="0.2">
      <c r="C129" s="123" t="s">
        <v>44</v>
      </c>
      <c r="D129" s="123" t="s">
        <v>44</v>
      </c>
      <c r="N129" s="123" t="s">
        <v>44</v>
      </c>
      <c r="O129" s="123" t="s">
        <v>44</v>
      </c>
    </row>
    <row r="130" spans="3:15" s="15" customFormat="1" x14ac:dyDescent="0.2">
      <c r="C130" s="123" t="s">
        <v>44</v>
      </c>
      <c r="D130" s="123" t="s">
        <v>44</v>
      </c>
      <c r="N130" s="123" t="s">
        <v>44</v>
      </c>
      <c r="O130" s="123" t="s">
        <v>44</v>
      </c>
    </row>
    <row r="131" spans="3:15" s="15" customFormat="1" x14ac:dyDescent="0.2">
      <c r="C131" s="123" t="s">
        <v>44</v>
      </c>
      <c r="D131" s="123" t="s">
        <v>44</v>
      </c>
      <c r="N131" s="123" t="s">
        <v>44</v>
      </c>
      <c r="O131" s="123" t="s">
        <v>44</v>
      </c>
    </row>
    <row r="132" spans="3:15" s="15" customFormat="1" x14ac:dyDescent="0.2">
      <c r="C132" s="123" t="s">
        <v>44</v>
      </c>
      <c r="D132" s="123" t="s">
        <v>44</v>
      </c>
      <c r="N132" s="123" t="s">
        <v>44</v>
      </c>
      <c r="O132" s="123" t="s">
        <v>44</v>
      </c>
    </row>
    <row r="133" spans="3:15" s="15" customFormat="1" x14ac:dyDescent="0.2">
      <c r="C133" s="123" t="s">
        <v>44</v>
      </c>
      <c r="D133" s="123" t="s">
        <v>44</v>
      </c>
      <c r="N133" s="123" t="s">
        <v>44</v>
      </c>
      <c r="O133" s="123" t="s">
        <v>44</v>
      </c>
    </row>
    <row r="134" spans="3:15" s="15" customFormat="1" x14ac:dyDescent="0.2">
      <c r="C134" s="123" t="s">
        <v>44</v>
      </c>
      <c r="D134" s="123" t="s">
        <v>44</v>
      </c>
      <c r="N134" s="123" t="s">
        <v>44</v>
      </c>
      <c r="O134" s="123" t="s">
        <v>44</v>
      </c>
    </row>
    <row r="135" spans="3:15" s="15" customFormat="1" x14ac:dyDescent="0.2">
      <c r="C135" s="123" t="s">
        <v>44</v>
      </c>
      <c r="D135" s="123" t="s">
        <v>44</v>
      </c>
      <c r="N135" s="123" t="s">
        <v>44</v>
      </c>
      <c r="O135" s="123" t="s">
        <v>44</v>
      </c>
    </row>
    <row r="136" spans="3:15" s="15" customFormat="1" x14ac:dyDescent="0.2">
      <c r="C136" s="123" t="s">
        <v>44</v>
      </c>
      <c r="D136" s="123" t="s">
        <v>44</v>
      </c>
      <c r="N136" s="123" t="s">
        <v>44</v>
      </c>
      <c r="O136" s="123" t="s">
        <v>44</v>
      </c>
    </row>
    <row r="137" spans="3:15" s="15" customFormat="1" x14ac:dyDescent="0.2">
      <c r="C137" s="123" t="s">
        <v>44</v>
      </c>
      <c r="D137" s="123" t="s">
        <v>44</v>
      </c>
      <c r="N137" s="123" t="s">
        <v>44</v>
      </c>
      <c r="O137" s="123" t="s">
        <v>44</v>
      </c>
    </row>
    <row r="138" spans="3:15" s="15" customFormat="1" x14ac:dyDescent="0.2">
      <c r="C138" s="123" t="s">
        <v>44</v>
      </c>
      <c r="D138" s="123" t="s">
        <v>44</v>
      </c>
      <c r="N138" s="123" t="s">
        <v>44</v>
      </c>
      <c r="O138" s="123" t="s">
        <v>44</v>
      </c>
    </row>
    <row r="139" spans="3:15" s="15" customFormat="1" x14ac:dyDescent="0.2">
      <c r="C139" s="123" t="s">
        <v>44</v>
      </c>
      <c r="D139" s="123" t="s">
        <v>44</v>
      </c>
      <c r="N139" s="123" t="s">
        <v>44</v>
      </c>
      <c r="O139" s="123" t="s">
        <v>44</v>
      </c>
    </row>
    <row r="140" spans="3:15" s="15" customFormat="1" x14ac:dyDescent="0.2">
      <c r="C140" s="123" t="s">
        <v>44</v>
      </c>
      <c r="D140" s="123" t="s">
        <v>44</v>
      </c>
      <c r="N140" s="123" t="s">
        <v>44</v>
      </c>
      <c r="O140" s="123" t="s">
        <v>44</v>
      </c>
    </row>
    <row r="141" spans="3:15" s="15" customFormat="1" x14ac:dyDescent="0.2">
      <c r="C141" s="123" t="s">
        <v>44</v>
      </c>
      <c r="D141" s="123" t="s">
        <v>44</v>
      </c>
      <c r="N141" s="123" t="s">
        <v>44</v>
      </c>
      <c r="O141" s="123" t="s">
        <v>44</v>
      </c>
    </row>
    <row r="142" spans="3:15" s="15" customFormat="1" x14ac:dyDescent="0.2">
      <c r="C142" s="123" t="s">
        <v>44</v>
      </c>
      <c r="D142" s="123" t="s">
        <v>44</v>
      </c>
      <c r="N142" s="123" t="s">
        <v>44</v>
      </c>
      <c r="O142" s="123" t="s">
        <v>44</v>
      </c>
    </row>
    <row r="143" spans="3:15" s="15" customFormat="1" x14ac:dyDescent="0.2">
      <c r="C143" s="123" t="s">
        <v>44</v>
      </c>
      <c r="D143" s="123" t="s">
        <v>44</v>
      </c>
      <c r="N143" s="123" t="s">
        <v>44</v>
      </c>
      <c r="O143" s="123" t="s">
        <v>44</v>
      </c>
    </row>
    <row r="144" spans="3:15" s="15" customFormat="1" x14ac:dyDescent="0.2">
      <c r="C144" s="123" t="s">
        <v>44</v>
      </c>
      <c r="D144" s="123" t="s">
        <v>44</v>
      </c>
      <c r="N144" s="123" t="s">
        <v>44</v>
      </c>
      <c r="O144" s="123" t="s">
        <v>44</v>
      </c>
    </row>
    <row r="145" spans="3:15" s="15" customFormat="1" x14ac:dyDescent="0.2">
      <c r="C145" s="123" t="s">
        <v>44</v>
      </c>
      <c r="D145" s="123" t="s">
        <v>44</v>
      </c>
      <c r="N145" s="123" t="s">
        <v>44</v>
      </c>
      <c r="O145" s="123" t="s">
        <v>44</v>
      </c>
    </row>
    <row r="146" spans="3:15" s="15" customFormat="1" x14ac:dyDescent="0.2">
      <c r="C146" s="123" t="s">
        <v>44</v>
      </c>
      <c r="D146" s="123" t="s">
        <v>44</v>
      </c>
      <c r="N146" s="123" t="s">
        <v>44</v>
      </c>
      <c r="O146" s="123" t="s">
        <v>44</v>
      </c>
    </row>
    <row r="147" spans="3:15" s="15" customFormat="1" x14ac:dyDescent="0.2">
      <c r="C147" s="123" t="s">
        <v>44</v>
      </c>
      <c r="D147" s="123" t="s">
        <v>44</v>
      </c>
      <c r="N147" s="123" t="s">
        <v>44</v>
      </c>
      <c r="O147" s="123" t="s">
        <v>44</v>
      </c>
    </row>
    <row r="148" spans="3:15" s="15" customFormat="1" x14ac:dyDescent="0.2">
      <c r="C148" s="123" t="s">
        <v>44</v>
      </c>
      <c r="D148" s="123" t="s">
        <v>44</v>
      </c>
      <c r="N148" s="123" t="s">
        <v>44</v>
      </c>
      <c r="O148" s="123" t="s">
        <v>44</v>
      </c>
    </row>
    <row r="149" spans="3:15" s="15" customFormat="1" x14ac:dyDescent="0.2">
      <c r="C149" s="123" t="s">
        <v>44</v>
      </c>
      <c r="D149" s="123" t="s">
        <v>44</v>
      </c>
      <c r="N149" s="123" t="s">
        <v>44</v>
      </c>
      <c r="O149" s="123" t="s">
        <v>44</v>
      </c>
    </row>
    <row r="150" spans="3:15" s="15" customFormat="1" x14ac:dyDescent="0.2">
      <c r="C150" s="123" t="s">
        <v>44</v>
      </c>
      <c r="D150" s="123" t="s">
        <v>44</v>
      </c>
      <c r="N150" s="123" t="s">
        <v>44</v>
      </c>
      <c r="O150" s="123" t="s">
        <v>44</v>
      </c>
    </row>
    <row r="151" spans="3:15" s="15" customFormat="1" x14ac:dyDescent="0.2">
      <c r="C151" s="123" t="s">
        <v>44</v>
      </c>
      <c r="D151" s="123" t="s">
        <v>44</v>
      </c>
      <c r="N151" s="123" t="s">
        <v>44</v>
      </c>
      <c r="O151" s="123" t="s">
        <v>44</v>
      </c>
    </row>
    <row r="152" spans="3:15" s="15" customFormat="1" x14ac:dyDescent="0.2">
      <c r="C152" s="123" t="s">
        <v>44</v>
      </c>
      <c r="D152" s="123" t="s">
        <v>44</v>
      </c>
      <c r="N152" s="123" t="s">
        <v>44</v>
      </c>
      <c r="O152" s="123" t="s">
        <v>44</v>
      </c>
    </row>
    <row r="153" spans="3:15" s="15" customFormat="1" x14ac:dyDescent="0.2">
      <c r="C153" s="123" t="s">
        <v>44</v>
      </c>
      <c r="D153" s="123" t="s">
        <v>44</v>
      </c>
      <c r="N153" s="123" t="s">
        <v>44</v>
      </c>
      <c r="O153" s="123" t="s">
        <v>44</v>
      </c>
    </row>
    <row r="154" spans="3:15" s="15" customFormat="1" x14ac:dyDescent="0.2">
      <c r="C154" s="123" t="s">
        <v>44</v>
      </c>
      <c r="D154" s="123" t="s">
        <v>44</v>
      </c>
      <c r="N154" s="123" t="s">
        <v>44</v>
      </c>
      <c r="O154" s="123" t="s">
        <v>44</v>
      </c>
    </row>
    <row r="155" spans="3:15" s="15" customFormat="1" x14ac:dyDescent="0.2">
      <c r="C155" s="123" t="s">
        <v>44</v>
      </c>
      <c r="D155" s="123" t="s">
        <v>44</v>
      </c>
      <c r="N155" s="123" t="s">
        <v>44</v>
      </c>
      <c r="O155" s="123" t="s">
        <v>44</v>
      </c>
    </row>
    <row r="156" spans="3:15" s="15" customFormat="1" x14ac:dyDescent="0.2">
      <c r="C156" s="123" t="s">
        <v>44</v>
      </c>
      <c r="D156" s="123" t="s">
        <v>44</v>
      </c>
      <c r="N156" s="123" t="s">
        <v>44</v>
      </c>
      <c r="O156" s="123" t="s">
        <v>44</v>
      </c>
    </row>
    <row r="157" spans="3:15" s="15" customFormat="1" x14ac:dyDescent="0.2">
      <c r="C157" s="123" t="s">
        <v>44</v>
      </c>
      <c r="D157" s="123" t="s">
        <v>44</v>
      </c>
      <c r="N157" s="123" t="s">
        <v>44</v>
      </c>
      <c r="O157" s="123" t="s">
        <v>44</v>
      </c>
    </row>
    <row r="158" spans="3:15" s="15" customFormat="1" x14ac:dyDescent="0.2">
      <c r="C158" s="123" t="s">
        <v>44</v>
      </c>
      <c r="D158" s="123" t="s">
        <v>44</v>
      </c>
      <c r="N158" s="123" t="s">
        <v>44</v>
      </c>
      <c r="O158" s="123" t="s">
        <v>44</v>
      </c>
    </row>
    <row r="159" spans="3:15" s="15" customFormat="1" x14ac:dyDescent="0.2">
      <c r="C159" s="123" t="s">
        <v>44</v>
      </c>
      <c r="D159" s="123" t="s">
        <v>44</v>
      </c>
      <c r="N159" s="123" t="s">
        <v>44</v>
      </c>
      <c r="O159" s="123" t="s">
        <v>44</v>
      </c>
    </row>
    <row r="160" spans="3:15" s="15" customFormat="1" x14ac:dyDescent="0.2">
      <c r="C160" s="123" t="s">
        <v>44</v>
      </c>
      <c r="D160" s="123" t="s">
        <v>44</v>
      </c>
      <c r="N160" s="123" t="s">
        <v>44</v>
      </c>
      <c r="O160" s="123" t="s">
        <v>44</v>
      </c>
    </row>
    <row r="161" spans="3:15" s="15" customFormat="1" x14ac:dyDescent="0.2">
      <c r="C161" s="123" t="s">
        <v>44</v>
      </c>
      <c r="D161" s="123" t="s">
        <v>44</v>
      </c>
      <c r="N161" s="123" t="s">
        <v>44</v>
      </c>
      <c r="O161" s="123" t="s">
        <v>44</v>
      </c>
    </row>
    <row r="162" spans="3:15" s="15" customFormat="1" x14ac:dyDescent="0.2">
      <c r="C162" s="123" t="s">
        <v>44</v>
      </c>
      <c r="D162" s="123" t="s">
        <v>44</v>
      </c>
      <c r="N162" s="123" t="s">
        <v>44</v>
      </c>
      <c r="O162" s="123" t="s">
        <v>44</v>
      </c>
    </row>
    <row r="163" spans="3:15" s="15" customFormat="1" x14ac:dyDescent="0.2">
      <c r="C163" s="123" t="s">
        <v>44</v>
      </c>
      <c r="D163" s="123" t="s">
        <v>44</v>
      </c>
      <c r="N163" s="123" t="s">
        <v>44</v>
      </c>
      <c r="O163" s="123" t="s">
        <v>44</v>
      </c>
    </row>
    <row r="164" spans="3:15" s="15" customFormat="1" x14ac:dyDescent="0.2">
      <c r="C164" s="123" t="s">
        <v>44</v>
      </c>
      <c r="D164" s="123" t="s">
        <v>44</v>
      </c>
      <c r="N164" s="123" t="s">
        <v>44</v>
      </c>
      <c r="O164" s="123" t="s">
        <v>44</v>
      </c>
    </row>
    <row r="165" spans="3:15" s="15" customFormat="1" x14ac:dyDescent="0.2">
      <c r="C165" s="123" t="s">
        <v>44</v>
      </c>
      <c r="D165" s="123" t="s">
        <v>44</v>
      </c>
      <c r="N165" s="123" t="s">
        <v>44</v>
      </c>
      <c r="O165" s="123" t="s">
        <v>44</v>
      </c>
    </row>
    <row r="166" spans="3:15" s="15" customFormat="1" x14ac:dyDescent="0.2">
      <c r="C166" s="123" t="s">
        <v>44</v>
      </c>
      <c r="D166" s="123" t="s">
        <v>44</v>
      </c>
      <c r="N166" s="123" t="s">
        <v>44</v>
      </c>
      <c r="O166" s="123" t="s">
        <v>44</v>
      </c>
    </row>
    <row r="167" spans="3:15" s="15" customFormat="1" x14ac:dyDescent="0.2">
      <c r="C167" s="123" t="s">
        <v>44</v>
      </c>
      <c r="D167" s="123" t="s">
        <v>44</v>
      </c>
      <c r="N167" s="123" t="s">
        <v>44</v>
      </c>
      <c r="O167" s="123" t="s">
        <v>44</v>
      </c>
    </row>
    <row r="168" spans="3:15" s="15" customFormat="1" x14ac:dyDescent="0.2">
      <c r="C168" s="123" t="s">
        <v>44</v>
      </c>
      <c r="D168" s="123" t="s">
        <v>44</v>
      </c>
      <c r="N168" s="123" t="s">
        <v>44</v>
      </c>
      <c r="O168" s="123" t="s">
        <v>44</v>
      </c>
    </row>
    <row r="169" spans="3:15" s="15" customFormat="1" x14ac:dyDescent="0.2">
      <c r="C169" s="123" t="s">
        <v>44</v>
      </c>
      <c r="D169" s="123" t="s">
        <v>44</v>
      </c>
      <c r="N169" s="123" t="s">
        <v>44</v>
      </c>
      <c r="O169" s="123" t="s">
        <v>44</v>
      </c>
    </row>
    <row r="170" spans="3:15" s="15" customFormat="1" x14ac:dyDescent="0.2">
      <c r="C170" s="123" t="s">
        <v>44</v>
      </c>
      <c r="D170" s="123" t="s">
        <v>44</v>
      </c>
      <c r="N170" s="123" t="s">
        <v>44</v>
      </c>
      <c r="O170" s="123" t="s">
        <v>44</v>
      </c>
    </row>
    <row r="171" spans="3:15" s="15" customFormat="1" x14ac:dyDescent="0.2">
      <c r="C171" s="123" t="s">
        <v>44</v>
      </c>
      <c r="D171" s="123" t="s">
        <v>44</v>
      </c>
      <c r="N171" s="123" t="s">
        <v>44</v>
      </c>
      <c r="O171" s="123" t="s">
        <v>44</v>
      </c>
    </row>
    <row r="172" spans="3:15" s="15" customFormat="1" x14ac:dyDescent="0.2">
      <c r="C172" s="123" t="s">
        <v>44</v>
      </c>
      <c r="D172" s="123" t="s">
        <v>44</v>
      </c>
      <c r="N172" s="123" t="s">
        <v>44</v>
      </c>
      <c r="O172" s="123" t="s">
        <v>44</v>
      </c>
    </row>
    <row r="173" spans="3:15" s="15" customFormat="1" x14ac:dyDescent="0.2">
      <c r="C173" s="123" t="s">
        <v>44</v>
      </c>
      <c r="D173" s="123" t="s">
        <v>44</v>
      </c>
      <c r="N173" s="123" t="s">
        <v>44</v>
      </c>
      <c r="O173" s="123" t="s">
        <v>44</v>
      </c>
    </row>
    <row r="174" spans="3:15" s="15" customFormat="1" x14ac:dyDescent="0.2">
      <c r="C174" s="123" t="s">
        <v>44</v>
      </c>
      <c r="D174" s="123" t="s">
        <v>44</v>
      </c>
      <c r="N174" s="123" t="s">
        <v>44</v>
      </c>
      <c r="O174" s="123" t="s">
        <v>44</v>
      </c>
    </row>
    <row r="175" spans="3:15" s="15" customFormat="1" x14ac:dyDescent="0.2">
      <c r="C175" s="123" t="s">
        <v>44</v>
      </c>
      <c r="D175" s="123" t="s">
        <v>44</v>
      </c>
      <c r="N175" s="123" t="s">
        <v>44</v>
      </c>
      <c r="O175" s="123" t="s">
        <v>44</v>
      </c>
    </row>
    <row r="176" spans="3:15" s="15" customFormat="1" x14ac:dyDescent="0.2">
      <c r="C176" s="123" t="s">
        <v>44</v>
      </c>
      <c r="D176" s="123" t="s">
        <v>44</v>
      </c>
      <c r="N176" s="123" t="s">
        <v>44</v>
      </c>
      <c r="O176" s="123" t="s">
        <v>44</v>
      </c>
    </row>
    <row r="177" spans="3:15" s="15" customFormat="1" x14ac:dyDescent="0.2">
      <c r="C177" s="123" t="s">
        <v>44</v>
      </c>
      <c r="D177" s="123" t="s">
        <v>44</v>
      </c>
      <c r="N177" s="123" t="s">
        <v>44</v>
      </c>
      <c r="O177" s="123" t="s">
        <v>44</v>
      </c>
    </row>
    <row r="178" spans="3:15" s="15" customFormat="1" x14ac:dyDescent="0.2">
      <c r="C178" s="123" t="s">
        <v>44</v>
      </c>
      <c r="D178" s="123" t="s">
        <v>44</v>
      </c>
      <c r="N178" s="123" t="s">
        <v>44</v>
      </c>
      <c r="O178" s="123" t="s">
        <v>44</v>
      </c>
    </row>
    <row r="179" spans="3:15" s="15" customFormat="1" x14ac:dyDescent="0.2">
      <c r="C179" s="123" t="s">
        <v>44</v>
      </c>
      <c r="D179" s="123" t="s">
        <v>44</v>
      </c>
      <c r="N179" s="123" t="s">
        <v>44</v>
      </c>
      <c r="O179" s="123" t="s">
        <v>44</v>
      </c>
    </row>
    <row r="180" spans="3:15" s="15" customFormat="1" x14ac:dyDescent="0.2">
      <c r="C180" s="123" t="s">
        <v>44</v>
      </c>
      <c r="D180" s="123" t="s">
        <v>44</v>
      </c>
      <c r="N180" s="123" t="s">
        <v>44</v>
      </c>
      <c r="O180" s="123" t="s">
        <v>44</v>
      </c>
    </row>
    <row r="181" spans="3:15" s="15" customFormat="1" x14ac:dyDescent="0.2">
      <c r="C181" s="123" t="s">
        <v>44</v>
      </c>
      <c r="D181" s="123" t="s">
        <v>44</v>
      </c>
      <c r="N181" s="123" t="s">
        <v>44</v>
      </c>
      <c r="O181" s="123" t="s">
        <v>44</v>
      </c>
    </row>
    <row r="182" spans="3:15" s="15" customFormat="1" x14ac:dyDescent="0.2">
      <c r="C182" s="123" t="s">
        <v>44</v>
      </c>
      <c r="D182" s="123" t="s">
        <v>44</v>
      </c>
      <c r="N182" s="123" t="s">
        <v>44</v>
      </c>
      <c r="O182" s="123" t="s">
        <v>44</v>
      </c>
    </row>
    <row r="183" spans="3:15" s="15" customFormat="1" x14ac:dyDescent="0.2">
      <c r="C183" s="123" t="s">
        <v>44</v>
      </c>
      <c r="D183" s="123" t="s">
        <v>44</v>
      </c>
      <c r="N183" s="123" t="s">
        <v>44</v>
      </c>
      <c r="O183" s="123" t="s">
        <v>44</v>
      </c>
    </row>
    <row r="184" spans="3:15" s="15" customFormat="1" x14ac:dyDescent="0.2">
      <c r="C184" s="123" t="s">
        <v>44</v>
      </c>
      <c r="D184" s="123" t="s">
        <v>44</v>
      </c>
      <c r="N184" s="123" t="s">
        <v>44</v>
      </c>
      <c r="O184" s="123" t="s">
        <v>44</v>
      </c>
    </row>
    <row r="185" spans="3:15" s="15" customFormat="1" x14ac:dyDescent="0.2">
      <c r="C185" s="123" t="s">
        <v>44</v>
      </c>
      <c r="D185" s="123" t="s">
        <v>44</v>
      </c>
      <c r="N185" s="123" t="s">
        <v>44</v>
      </c>
      <c r="O185" s="123" t="s">
        <v>44</v>
      </c>
    </row>
    <row r="186" spans="3:15" s="15" customFormat="1" x14ac:dyDescent="0.2">
      <c r="C186" s="123" t="s">
        <v>44</v>
      </c>
      <c r="D186" s="123" t="s">
        <v>44</v>
      </c>
      <c r="N186" s="123" t="s">
        <v>44</v>
      </c>
      <c r="O186" s="123" t="s">
        <v>44</v>
      </c>
    </row>
    <row r="187" spans="3:15" s="15" customFormat="1" x14ac:dyDescent="0.2">
      <c r="C187" s="123" t="s">
        <v>44</v>
      </c>
      <c r="D187" s="123" t="s">
        <v>44</v>
      </c>
      <c r="N187" s="123" t="s">
        <v>44</v>
      </c>
      <c r="O187" s="123" t="s">
        <v>44</v>
      </c>
    </row>
    <row r="188" spans="3:15" s="15" customFormat="1" x14ac:dyDescent="0.2">
      <c r="C188" s="123" t="s">
        <v>44</v>
      </c>
      <c r="D188" s="123" t="s">
        <v>44</v>
      </c>
      <c r="N188" s="123" t="s">
        <v>44</v>
      </c>
      <c r="O188" s="123" t="s">
        <v>44</v>
      </c>
    </row>
    <row r="189" spans="3:15" s="15" customFormat="1" x14ac:dyDescent="0.2">
      <c r="C189" s="123" t="s">
        <v>44</v>
      </c>
      <c r="D189" s="123" t="s">
        <v>44</v>
      </c>
      <c r="N189" s="123" t="s">
        <v>44</v>
      </c>
      <c r="O189" s="123" t="s">
        <v>44</v>
      </c>
    </row>
    <row r="190" spans="3:15" s="15" customFormat="1" x14ac:dyDescent="0.2">
      <c r="C190" s="123" t="s">
        <v>44</v>
      </c>
      <c r="D190" s="123" t="s">
        <v>44</v>
      </c>
      <c r="N190" s="123" t="s">
        <v>44</v>
      </c>
      <c r="O190" s="123" t="s">
        <v>44</v>
      </c>
    </row>
    <row r="191" spans="3:15" s="15" customFormat="1" x14ac:dyDescent="0.2">
      <c r="C191" s="123" t="s">
        <v>44</v>
      </c>
      <c r="D191" s="123" t="s">
        <v>44</v>
      </c>
      <c r="N191" s="123" t="s">
        <v>44</v>
      </c>
      <c r="O191" s="123" t="s">
        <v>44</v>
      </c>
    </row>
    <row r="192" spans="3:15" s="15" customFormat="1" x14ac:dyDescent="0.2">
      <c r="C192" s="123" t="s">
        <v>44</v>
      </c>
      <c r="D192" s="123" t="s">
        <v>44</v>
      </c>
      <c r="N192" s="123" t="s">
        <v>44</v>
      </c>
      <c r="O192" s="123" t="s">
        <v>44</v>
      </c>
    </row>
    <row r="193" spans="3:15" s="15" customFormat="1" x14ac:dyDescent="0.2">
      <c r="C193" s="123" t="s">
        <v>44</v>
      </c>
      <c r="D193" s="123" t="s">
        <v>44</v>
      </c>
      <c r="N193" s="123" t="s">
        <v>44</v>
      </c>
      <c r="O193" s="123" t="s">
        <v>44</v>
      </c>
    </row>
    <row r="194" spans="3:15" s="15" customFormat="1" x14ac:dyDescent="0.2">
      <c r="C194" s="123" t="s">
        <v>44</v>
      </c>
      <c r="D194" s="123" t="s">
        <v>44</v>
      </c>
      <c r="N194" s="123" t="s">
        <v>44</v>
      </c>
      <c r="O194" s="123" t="s">
        <v>44</v>
      </c>
    </row>
    <row r="195" spans="3:15" s="15" customFormat="1" x14ac:dyDescent="0.2">
      <c r="C195" s="123" t="s">
        <v>44</v>
      </c>
      <c r="D195" s="123" t="s">
        <v>44</v>
      </c>
      <c r="N195" s="123" t="s">
        <v>44</v>
      </c>
      <c r="O195" s="123" t="s">
        <v>44</v>
      </c>
    </row>
    <row r="196" spans="3:15" s="15" customFormat="1" x14ac:dyDescent="0.2">
      <c r="C196" s="123" t="s">
        <v>44</v>
      </c>
      <c r="D196" s="123" t="s">
        <v>44</v>
      </c>
      <c r="N196" s="123" t="s">
        <v>44</v>
      </c>
      <c r="O196" s="123" t="s">
        <v>44</v>
      </c>
    </row>
    <row r="197" spans="3:15" s="15" customFormat="1" x14ac:dyDescent="0.2">
      <c r="C197" s="123" t="s">
        <v>44</v>
      </c>
      <c r="D197" s="123" t="s">
        <v>44</v>
      </c>
      <c r="N197" s="123" t="s">
        <v>44</v>
      </c>
      <c r="O197" s="123" t="s">
        <v>44</v>
      </c>
    </row>
    <row r="198" spans="3:15" s="15" customFormat="1" x14ac:dyDescent="0.2">
      <c r="C198" s="123" t="s">
        <v>44</v>
      </c>
      <c r="D198" s="123" t="s">
        <v>44</v>
      </c>
      <c r="N198" s="123" t="s">
        <v>44</v>
      </c>
      <c r="O198" s="123" t="s">
        <v>44</v>
      </c>
    </row>
    <row r="199" spans="3:15" s="15" customFormat="1" x14ac:dyDescent="0.2">
      <c r="C199" s="123" t="s">
        <v>44</v>
      </c>
      <c r="D199" s="123" t="s">
        <v>44</v>
      </c>
      <c r="N199" s="123" t="s">
        <v>44</v>
      </c>
      <c r="O199" s="123" t="s">
        <v>44</v>
      </c>
    </row>
    <row r="200" spans="3:15" s="15" customFormat="1" x14ac:dyDescent="0.2">
      <c r="C200" s="123" t="s">
        <v>44</v>
      </c>
      <c r="D200" s="123" t="s">
        <v>44</v>
      </c>
      <c r="N200" s="123" t="s">
        <v>44</v>
      </c>
      <c r="O200" s="123" t="s">
        <v>44</v>
      </c>
    </row>
    <row r="201" spans="3:15" s="15" customFormat="1" x14ac:dyDescent="0.2">
      <c r="C201" s="123" t="s">
        <v>44</v>
      </c>
      <c r="D201" s="123" t="s">
        <v>44</v>
      </c>
      <c r="N201" s="123" t="s">
        <v>44</v>
      </c>
      <c r="O201" s="123" t="s">
        <v>44</v>
      </c>
    </row>
    <row r="202" spans="3:15" s="15" customFormat="1" x14ac:dyDescent="0.2">
      <c r="C202" s="123" t="s">
        <v>44</v>
      </c>
      <c r="D202" s="123" t="s">
        <v>44</v>
      </c>
      <c r="N202" s="123" t="s">
        <v>44</v>
      </c>
      <c r="O202" s="123" t="s">
        <v>44</v>
      </c>
    </row>
    <row r="203" spans="3:15" s="15" customFormat="1" x14ac:dyDescent="0.2">
      <c r="C203" s="123" t="s">
        <v>44</v>
      </c>
      <c r="D203" s="123" t="s">
        <v>44</v>
      </c>
      <c r="N203" s="123" t="s">
        <v>44</v>
      </c>
      <c r="O203" s="123" t="s">
        <v>44</v>
      </c>
    </row>
    <row r="204" spans="3:15" s="15" customFormat="1" x14ac:dyDescent="0.2">
      <c r="C204" s="123" t="s">
        <v>44</v>
      </c>
      <c r="D204" s="123" t="s">
        <v>44</v>
      </c>
      <c r="N204" s="123" t="s">
        <v>44</v>
      </c>
      <c r="O204" s="123" t="s">
        <v>44</v>
      </c>
    </row>
    <row r="205" spans="3:15" s="15" customFormat="1" x14ac:dyDescent="0.2">
      <c r="C205" s="123" t="s">
        <v>44</v>
      </c>
      <c r="D205" s="123" t="s">
        <v>44</v>
      </c>
      <c r="N205" s="123" t="s">
        <v>44</v>
      </c>
      <c r="O205" s="123" t="s">
        <v>44</v>
      </c>
    </row>
    <row r="206" spans="3:15" s="15" customFormat="1" x14ac:dyDescent="0.2">
      <c r="C206" s="123" t="s">
        <v>44</v>
      </c>
      <c r="D206" s="123" t="s">
        <v>44</v>
      </c>
      <c r="N206" s="123" t="s">
        <v>44</v>
      </c>
      <c r="O206" s="123" t="s">
        <v>44</v>
      </c>
    </row>
    <row r="207" spans="3:15" s="15" customFormat="1" x14ac:dyDescent="0.2">
      <c r="C207" s="123" t="s">
        <v>44</v>
      </c>
      <c r="D207" s="123" t="s">
        <v>44</v>
      </c>
      <c r="N207" s="123" t="s">
        <v>44</v>
      </c>
      <c r="O207" s="123" t="s">
        <v>44</v>
      </c>
    </row>
    <row r="208" spans="3:15" s="15" customFormat="1" x14ac:dyDescent="0.2">
      <c r="C208" s="123" t="s">
        <v>44</v>
      </c>
      <c r="D208" s="123" t="s">
        <v>44</v>
      </c>
      <c r="N208" s="123" t="s">
        <v>44</v>
      </c>
      <c r="O208" s="123" t="s">
        <v>44</v>
      </c>
    </row>
    <row r="209" spans="3:15" s="15" customFormat="1" x14ac:dyDescent="0.2">
      <c r="C209" s="123" t="s">
        <v>44</v>
      </c>
      <c r="D209" s="123" t="s">
        <v>44</v>
      </c>
      <c r="N209" s="123" t="s">
        <v>44</v>
      </c>
      <c r="O209" s="123" t="s">
        <v>44</v>
      </c>
    </row>
    <row r="210" spans="3:15" s="15" customFormat="1" x14ac:dyDescent="0.2">
      <c r="C210" s="123" t="s">
        <v>44</v>
      </c>
      <c r="D210" s="123" t="s">
        <v>44</v>
      </c>
      <c r="N210" s="123" t="s">
        <v>44</v>
      </c>
      <c r="O210" s="123" t="s">
        <v>44</v>
      </c>
    </row>
    <row r="211" spans="3:15" s="15" customFormat="1" x14ac:dyDescent="0.2">
      <c r="C211" s="123" t="s">
        <v>44</v>
      </c>
      <c r="D211" s="123" t="s">
        <v>44</v>
      </c>
      <c r="N211" s="123" t="s">
        <v>44</v>
      </c>
      <c r="O211" s="123" t="s">
        <v>44</v>
      </c>
    </row>
    <row r="212" spans="3:15" s="15" customFormat="1" x14ac:dyDescent="0.2">
      <c r="C212" s="123" t="s">
        <v>44</v>
      </c>
      <c r="D212" s="123" t="s">
        <v>44</v>
      </c>
      <c r="N212" s="123" t="s">
        <v>44</v>
      </c>
      <c r="O212" s="123" t="s">
        <v>44</v>
      </c>
    </row>
    <row r="213" spans="3:15" s="15" customFormat="1" x14ac:dyDescent="0.2">
      <c r="C213" s="123" t="s">
        <v>44</v>
      </c>
      <c r="D213" s="123" t="s">
        <v>44</v>
      </c>
      <c r="N213" s="123" t="s">
        <v>44</v>
      </c>
      <c r="O213" s="123" t="s">
        <v>44</v>
      </c>
    </row>
    <row r="214" spans="3:15" s="15" customFormat="1" x14ac:dyDescent="0.2">
      <c r="C214" s="123" t="s">
        <v>44</v>
      </c>
      <c r="D214" s="123" t="s">
        <v>44</v>
      </c>
      <c r="N214" s="123" t="s">
        <v>44</v>
      </c>
      <c r="O214" s="123" t="s">
        <v>44</v>
      </c>
    </row>
    <row r="215" spans="3:15" s="15" customFormat="1" x14ac:dyDescent="0.2">
      <c r="C215" s="123" t="s">
        <v>44</v>
      </c>
      <c r="D215" s="123" t="s">
        <v>44</v>
      </c>
      <c r="N215" s="123" t="s">
        <v>44</v>
      </c>
      <c r="O215" s="123" t="s">
        <v>44</v>
      </c>
    </row>
    <row r="216" spans="3:15" s="15" customFormat="1" x14ac:dyDescent="0.2">
      <c r="C216" s="123" t="s">
        <v>44</v>
      </c>
      <c r="D216" s="123" t="s">
        <v>44</v>
      </c>
      <c r="N216" s="123" t="s">
        <v>44</v>
      </c>
      <c r="O216" s="123" t="s">
        <v>44</v>
      </c>
    </row>
    <row r="217" spans="3:15" s="15" customFormat="1" x14ac:dyDescent="0.2">
      <c r="C217" s="123" t="s">
        <v>44</v>
      </c>
      <c r="D217" s="123" t="s">
        <v>44</v>
      </c>
      <c r="N217" s="123" t="s">
        <v>44</v>
      </c>
      <c r="O217" s="123" t="s">
        <v>44</v>
      </c>
    </row>
    <row r="218" spans="3:15" s="15" customFormat="1" x14ac:dyDescent="0.2">
      <c r="C218" s="123" t="s">
        <v>44</v>
      </c>
      <c r="D218" s="123" t="s">
        <v>44</v>
      </c>
      <c r="N218" s="123" t="s">
        <v>44</v>
      </c>
      <c r="O218" s="123" t="s">
        <v>44</v>
      </c>
    </row>
    <row r="219" spans="3:15" s="15" customFormat="1" x14ac:dyDescent="0.2">
      <c r="C219" s="123" t="s">
        <v>44</v>
      </c>
      <c r="D219" s="123" t="s">
        <v>44</v>
      </c>
      <c r="N219" s="123" t="s">
        <v>44</v>
      </c>
      <c r="O219" s="123" t="s">
        <v>44</v>
      </c>
    </row>
    <row r="220" spans="3:15" s="15" customFormat="1" x14ac:dyDescent="0.2">
      <c r="C220" s="123" t="s">
        <v>44</v>
      </c>
      <c r="D220" s="123" t="s">
        <v>44</v>
      </c>
      <c r="N220" s="123" t="s">
        <v>44</v>
      </c>
      <c r="O220" s="123" t="s">
        <v>44</v>
      </c>
    </row>
    <row r="221" spans="3:15" s="15" customFormat="1" x14ac:dyDescent="0.2">
      <c r="C221" s="123" t="s">
        <v>44</v>
      </c>
      <c r="D221" s="123" t="s">
        <v>44</v>
      </c>
      <c r="N221" s="123" t="s">
        <v>44</v>
      </c>
      <c r="O221" s="123" t="s">
        <v>44</v>
      </c>
    </row>
    <row r="222" spans="3:15" s="15" customFormat="1" x14ac:dyDescent="0.2">
      <c r="C222" s="123" t="s">
        <v>44</v>
      </c>
      <c r="D222" s="123" t="s">
        <v>44</v>
      </c>
      <c r="N222" s="123" t="s">
        <v>44</v>
      </c>
      <c r="O222" s="123" t="s">
        <v>44</v>
      </c>
    </row>
    <row r="223" spans="3:15" s="15" customFormat="1" x14ac:dyDescent="0.2">
      <c r="C223" s="123" t="s">
        <v>44</v>
      </c>
      <c r="D223" s="123" t="s">
        <v>44</v>
      </c>
      <c r="N223" s="123" t="s">
        <v>44</v>
      </c>
      <c r="O223" s="123" t="s">
        <v>44</v>
      </c>
    </row>
    <row r="224" spans="3:15" s="15" customFormat="1" x14ac:dyDescent="0.2">
      <c r="C224" s="123" t="s">
        <v>44</v>
      </c>
      <c r="D224" s="123" t="s">
        <v>44</v>
      </c>
      <c r="N224" s="123" t="s">
        <v>44</v>
      </c>
      <c r="O224" s="123" t="s">
        <v>44</v>
      </c>
    </row>
    <row r="225" spans="3:15" s="15" customFormat="1" x14ac:dyDescent="0.2">
      <c r="C225" s="123" t="s">
        <v>44</v>
      </c>
      <c r="D225" s="123" t="s">
        <v>44</v>
      </c>
      <c r="N225" s="123" t="s">
        <v>44</v>
      </c>
      <c r="O225" s="123" t="s">
        <v>44</v>
      </c>
    </row>
    <row r="226" spans="3:15" s="15" customFormat="1" x14ac:dyDescent="0.2">
      <c r="C226" s="123" t="s">
        <v>44</v>
      </c>
      <c r="D226" s="123" t="s">
        <v>44</v>
      </c>
      <c r="N226" s="123" t="s">
        <v>44</v>
      </c>
      <c r="O226" s="123" t="s">
        <v>44</v>
      </c>
    </row>
    <row r="227" spans="3:15" s="15" customFormat="1" x14ac:dyDescent="0.2">
      <c r="C227" s="123" t="s">
        <v>44</v>
      </c>
      <c r="D227" s="123" t="s">
        <v>44</v>
      </c>
      <c r="N227" s="123" t="s">
        <v>44</v>
      </c>
      <c r="O227" s="123" t="s">
        <v>44</v>
      </c>
    </row>
    <row r="228" spans="3:15" s="15" customFormat="1" x14ac:dyDescent="0.2">
      <c r="C228" s="123" t="s">
        <v>44</v>
      </c>
      <c r="D228" s="123" t="s">
        <v>44</v>
      </c>
      <c r="N228" s="123" t="s">
        <v>44</v>
      </c>
      <c r="O228" s="123" t="s">
        <v>44</v>
      </c>
    </row>
    <row r="229" spans="3:15" s="15" customFormat="1" x14ac:dyDescent="0.2">
      <c r="C229" s="123" t="s">
        <v>44</v>
      </c>
      <c r="D229" s="123" t="s">
        <v>44</v>
      </c>
      <c r="N229" s="123" t="s">
        <v>44</v>
      </c>
      <c r="O229" s="123" t="s">
        <v>44</v>
      </c>
    </row>
    <row r="230" spans="3:15" s="15" customFormat="1" x14ac:dyDescent="0.2">
      <c r="C230" s="123" t="s">
        <v>44</v>
      </c>
      <c r="D230" s="123" t="s">
        <v>44</v>
      </c>
      <c r="N230" s="123" t="s">
        <v>44</v>
      </c>
      <c r="O230" s="123" t="s">
        <v>44</v>
      </c>
    </row>
    <row r="231" spans="3:15" s="15" customFormat="1" x14ac:dyDescent="0.2">
      <c r="C231" s="123" t="s">
        <v>44</v>
      </c>
      <c r="D231" s="123" t="s">
        <v>44</v>
      </c>
      <c r="N231" s="123" t="s">
        <v>44</v>
      </c>
      <c r="O231" s="123" t="s">
        <v>44</v>
      </c>
    </row>
    <row r="232" spans="3:15" s="15" customFormat="1" x14ac:dyDescent="0.2">
      <c r="C232" s="123" t="s">
        <v>44</v>
      </c>
      <c r="D232" s="123" t="s">
        <v>44</v>
      </c>
      <c r="N232" s="123" t="s">
        <v>44</v>
      </c>
      <c r="O232" s="123" t="s">
        <v>44</v>
      </c>
    </row>
    <row r="233" spans="3:15" s="15" customFormat="1" x14ac:dyDescent="0.2">
      <c r="C233" s="123" t="s">
        <v>44</v>
      </c>
      <c r="D233" s="123" t="s">
        <v>44</v>
      </c>
      <c r="N233" s="123" t="s">
        <v>44</v>
      </c>
      <c r="O233" s="123" t="s">
        <v>44</v>
      </c>
    </row>
    <row r="234" spans="3:15" s="15" customFormat="1" x14ac:dyDescent="0.2">
      <c r="C234" s="123" t="s">
        <v>44</v>
      </c>
      <c r="D234" s="123" t="s">
        <v>44</v>
      </c>
      <c r="N234" s="123" t="s">
        <v>44</v>
      </c>
      <c r="O234" s="123" t="s">
        <v>44</v>
      </c>
    </row>
    <row r="235" spans="3:15" s="15" customFormat="1" x14ac:dyDescent="0.2">
      <c r="C235" s="123" t="s">
        <v>44</v>
      </c>
      <c r="D235" s="123" t="s">
        <v>44</v>
      </c>
      <c r="N235" s="123" t="s">
        <v>44</v>
      </c>
      <c r="O235" s="123" t="s">
        <v>44</v>
      </c>
    </row>
    <row r="236" spans="3:15" s="15" customFormat="1" x14ac:dyDescent="0.2">
      <c r="C236" s="123" t="s">
        <v>44</v>
      </c>
      <c r="D236" s="123" t="s">
        <v>44</v>
      </c>
      <c r="N236" s="123" t="s">
        <v>44</v>
      </c>
      <c r="O236" s="123" t="s">
        <v>44</v>
      </c>
    </row>
    <row r="237" spans="3:15" s="15" customFormat="1" x14ac:dyDescent="0.2">
      <c r="C237" s="123" t="s">
        <v>44</v>
      </c>
      <c r="D237" s="123" t="s">
        <v>44</v>
      </c>
      <c r="N237" s="123" t="s">
        <v>44</v>
      </c>
      <c r="O237" s="123" t="s">
        <v>44</v>
      </c>
    </row>
    <row r="238" spans="3:15" s="15" customFormat="1" x14ac:dyDescent="0.2">
      <c r="C238" s="123" t="s">
        <v>44</v>
      </c>
      <c r="D238" s="123" t="s">
        <v>44</v>
      </c>
      <c r="N238" s="123" t="s">
        <v>44</v>
      </c>
      <c r="O238" s="123" t="s">
        <v>44</v>
      </c>
    </row>
    <row r="239" spans="3:15" s="15" customFormat="1" x14ac:dyDescent="0.2">
      <c r="C239" s="123" t="s">
        <v>44</v>
      </c>
      <c r="D239" s="123" t="s">
        <v>44</v>
      </c>
      <c r="N239" s="123" t="s">
        <v>44</v>
      </c>
      <c r="O239" s="123" t="s">
        <v>44</v>
      </c>
    </row>
    <row r="240" spans="3:15" s="15" customFormat="1" x14ac:dyDescent="0.2">
      <c r="C240" s="123" t="s">
        <v>44</v>
      </c>
      <c r="D240" s="123" t="s">
        <v>44</v>
      </c>
      <c r="N240" s="123" t="s">
        <v>44</v>
      </c>
      <c r="O240" s="123" t="s">
        <v>44</v>
      </c>
    </row>
    <row r="241" spans="3:15" s="15" customFormat="1" x14ac:dyDescent="0.2">
      <c r="C241" s="123" t="s">
        <v>44</v>
      </c>
      <c r="D241" s="123" t="s">
        <v>44</v>
      </c>
      <c r="N241" s="123" t="s">
        <v>44</v>
      </c>
      <c r="O241" s="123" t="s">
        <v>44</v>
      </c>
    </row>
    <row r="242" spans="3:15" s="15" customFormat="1" x14ac:dyDescent="0.2">
      <c r="C242" s="123" t="s">
        <v>44</v>
      </c>
      <c r="D242" s="123" t="s">
        <v>44</v>
      </c>
      <c r="N242" s="123" t="s">
        <v>44</v>
      </c>
      <c r="O242" s="123" t="s">
        <v>44</v>
      </c>
    </row>
    <row r="243" spans="3:15" s="15" customFormat="1" x14ac:dyDescent="0.2">
      <c r="C243" s="123" t="s">
        <v>44</v>
      </c>
      <c r="D243" s="123" t="s">
        <v>44</v>
      </c>
      <c r="N243" s="123" t="s">
        <v>44</v>
      </c>
      <c r="O243" s="123" t="s">
        <v>44</v>
      </c>
    </row>
    <row r="244" spans="3:15" s="15" customFormat="1" x14ac:dyDescent="0.2">
      <c r="C244" s="123" t="s">
        <v>44</v>
      </c>
      <c r="D244" s="123" t="s">
        <v>44</v>
      </c>
      <c r="N244" s="123" t="s">
        <v>44</v>
      </c>
      <c r="O244" s="123" t="s">
        <v>44</v>
      </c>
    </row>
    <row r="245" spans="3:15" s="15" customFormat="1" x14ac:dyDescent="0.2">
      <c r="C245" s="123" t="s">
        <v>44</v>
      </c>
      <c r="D245" s="123" t="s">
        <v>44</v>
      </c>
      <c r="N245" s="123" t="s">
        <v>44</v>
      </c>
      <c r="O245" s="123" t="s">
        <v>44</v>
      </c>
    </row>
    <row r="246" spans="3:15" s="15" customFormat="1" x14ac:dyDescent="0.2">
      <c r="C246" s="123" t="s">
        <v>44</v>
      </c>
      <c r="D246" s="123" t="s">
        <v>44</v>
      </c>
      <c r="N246" s="123" t="s">
        <v>44</v>
      </c>
      <c r="O246" s="123" t="s">
        <v>44</v>
      </c>
    </row>
    <row r="247" spans="3:15" s="15" customFormat="1" x14ac:dyDescent="0.2">
      <c r="C247" s="123" t="s">
        <v>44</v>
      </c>
      <c r="D247" s="123" t="s">
        <v>44</v>
      </c>
      <c r="N247" s="123" t="s">
        <v>44</v>
      </c>
      <c r="O247" s="123" t="s">
        <v>44</v>
      </c>
    </row>
    <row r="248" spans="3:15" s="15" customFormat="1" x14ac:dyDescent="0.2">
      <c r="C248" s="123" t="s">
        <v>44</v>
      </c>
      <c r="D248" s="123" t="s">
        <v>44</v>
      </c>
      <c r="N248" s="123" t="s">
        <v>44</v>
      </c>
      <c r="O248" s="123" t="s">
        <v>44</v>
      </c>
    </row>
    <row r="249" spans="3:15" s="15" customFormat="1" x14ac:dyDescent="0.2">
      <c r="C249" s="123" t="s">
        <v>44</v>
      </c>
      <c r="D249" s="123" t="s">
        <v>44</v>
      </c>
      <c r="N249" s="123" t="s">
        <v>44</v>
      </c>
      <c r="O249" s="123" t="s">
        <v>44</v>
      </c>
    </row>
    <row r="250" spans="3:15" s="15" customFormat="1" x14ac:dyDescent="0.2">
      <c r="C250" s="123" t="s">
        <v>44</v>
      </c>
      <c r="D250" s="123" t="s">
        <v>44</v>
      </c>
      <c r="N250" s="123" t="s">
        <v>44</v>
      </c>
      <c r="O250" s="123" t="s">
        <v>44</v>
      </c>
    </row>
    <row r="251" spans="3:15" s="15" customFormat="1" x14ac:dyDescent="0.2">
      <c r="C251" s="123" t="s">
        <v>44</v>
      </c>
      <c r="D251" s="123" t="s">
        <v>44</v>
      </c>
      <c r="N251" s="123" t="s">
        <v>44</v>
      </c>
      <c r="O251" s="123" t="s">
        <v>44</v>
      </c>
    </row>
    <row r="252" spans="3:15" s="15" customFormat="1" x14ac:dyDescent="0.2">
      <c r="C252" s="123" t="s">
        <v>44</v>
      </c>
      <c r="D252" s="123" t="s">
        <v>44</v>
      </c>
      <c r="N252" s="123" t="s">
        <v>44</v>
      </c>
      <c r="O252" s="123" t="s">
        <v>44</v>
      </c>
    </row>
    <row r="253" spans="3:15" s="15" customFormat="1" x14ac:dyDescent="0.2">
      <c r="C253" s="123" t="s">
        <v>44</v>
      </c>
      <c r="D253" s="123" t="s">
        <v>44</v>
      </c>
      <c r="N253" s="123" t="s">
        <v>44</v>
      </c>
      <c r="O253" s="123" t="s">
        <v>44</v>
      </c>
    </row>
    <row r="254" spans="3:15" s="15" customFormat="1" x14ac:dyDescent="0.2">
      <c r="C254" s="123" t="s">
        <v>44</v>
      </c>
      <c r="D254" s="123" t="s">
        <v>44</v>
      </c>
      <c r="N254" s="123" t="s">
        <v>44</v>
      </c>
      <c r="O254" s="123" t="s">
        <v>44</v>
      </c>
    </row>
    <row r="255" spans="3:15" s="15" customFormat="1" x14ac:dyDescent="0.2">
      <c r="C255" s="123" t="s">
        <v>44</v>
      </c>
      <c r="D255" s="123" t="s">
        <v>44</v>
      </c>
      <c r="N255" s="123" t="s">
        <v>44</v>
      </c>
      <c r="O255" s="123" t="s">
        <v>44</v>
      </c>
    </row>
    <row r="256" spans="3:15" s="15" customFormat="1" x14ac:dyDescent="0.2">
      <c r="C256" s="123" t="s">
        <v>44</v>
      </c>
      <c r="D256" s="123" t="s">
        <v>44</v>
      </c>
      <c r="N256" s="123" t="s">
        <v>44</v>
      </c>
      <c r="O256" s="123" t="s">
        <v>44</v>
      </c>
    </row>
    <row r="257" spans="3:15" s="15" customFormat="1" x14ac:dyDescent="0.2">
      <c r="C257" s="123" t="s">
        <v>44</v>
      </c>
      <c r="D257" s="123" t="s">
        <v>44</v>
      </c>
      <c r="N257" s="123" t="s">
        <v>44</v>
      </c>
      <c r="O257" s="123" t="s">
        <v>44</v>
      </c>
    </row>
    <row r="258" spans="3:15" s="15" customFormat="1" x14ac:dyDescent="0.2">
      <c r="C258" s="123" t="s">
        <v>44</v>
      </c>
      <c r="D258" s="123" t="s">
        <v>44</v>
      </c>
      <c r="N258" s="123" t="s">
        <v>44</v>
      </c>
      <c r="O258" s="123" t="s">
        <v>44</v>
      </c>
    </row>
    <row r="259" spans="3:15" s="15" customFormat="1" x14ac:dyDescent="0.2">
      <c r="C259" s="123" t="s">
        <v>44</v>
      </c>
      <c r="D259" s="123" t="s">
        <v>44</v>
      </c>
      <c r="N259" s="123" t="s">
        <v>44</v>
      </c>
      <c r="O259" s="123" t="s">
        <v>44</v>
      </c>
    </row>
    <row r="260" spans="3:15" s="15" customFormat="1" x14ac:dyDescent="0.2">
      <c r="C260" s="123" t="s">
        <v>44</v>
      </c>
      <c r="D260" s="123" t="s">
        <v>44</v>
      </c>
      <c r="N260" s="123" t="s">
        <v>44</v>
      </c>
      <c r="O260" s="123" t="s">
        <v>44</v>
      </c>
    </row>
    <row r="261" spans="3:15" s="15" customFormat="1" x14ac:dyDescent="0.2">
      <c r="C261" s="123" t="s">
        <v>44</v>
      </c>
      <c r="D261" s="123" t="s">
        <v>44</v>
      </c>
      <c r="N261" s="123" t="s">
        <v>44</v>
      </c>
      <c r="O261" s="123" t="s">
        <v>44</v>
      </c>
    </row>
    <row r="262" spans="3:15" s="15" customFormat="1" x14ac:dyDescent="0.2">
      <c r="C262" s="123" t="s">
        <v>44</v>
      </c>
      <c r="D262" s="123" t="s">
        <v>44</v>
      </c>
      <c r="N262" s="123" t="s">
        <v>44</v>
      </c>
      <c r="O262" s="123" t="s">
        <v>44</v>
      </c>
    </row>
    <row r="263" spans="3:15" s="15" customFormat="1" x14ac:dyDescent="0.2">
      <c r="C263" s="123" t="s">
        <v>44</v>
      </c>
      <c r="D263" s="123" t="s">
        <v>44</v>
      </c>
      <c r="N263" s="123" t="s">
        <v>44</v>
      </c>
      <c r="O263" s="123" t="s">
        <v>44</v>
      </c>
    </row>
    <row r="264" spans="3:15" s="15" customFormat="1" x14ac:dyDescent="0.2">
      <c r="C264" s="123" t="s">
        <v>44</v>
      </c>
      <c r="D264" s="123" t="s">
        <v>44</v>
      </c>
      <c r="N264" s="123" t="s">
        <v>44</v>
      </c>
      <c r="O264" s="123" t="s">
        <v>44</v>
      </c>
    </row>
    <row r="265" spans="3:15" s="15" customFormat="1" x14ac:dyDescent="0.2">
      <c r="C265" s="123" t="s">
        <v>44</v>
      </c>
      <c r="D265" s="123" t="s">
        <v>44</v>
      </c>
      <c r="N265" s="123" t="s">
        <v>44</v>
      </c>
      <c r="O265" s="123" t="s">
        <v>44</v>
      </c>
    </row>
    <row r="266" spans="3:15" s="15" customFormat="1" x14ac:dyDescent="0.2">
      <c r="C266" s="123" t="s">
        <v>44</v>
      </c>
      <c r="D266" s="123" t="s">
        <v>44</v>
      </c>
      <c r="N266" s="123" t="s">
        <v>44</v>
      </c>
      <c r="O266" s="123" t="s">
        <v>44</v>
      </c>
    </row>
    <row r="267" spans="3:15" s="15" customFormat="1" x14ac:dyDescent="0.2">
      <c r="C267" s="123" t="s">
        <v>44</v>
      </c>
      <c r="D267" s="123" t="s">
        <v>44</v>
      </c>
      <c r="N267" s="123" t="s">
        <v>44</v>
      </c>
      <c r="O267" s="123" t="s">
        <v>44</v>
      </c>
    </row>
    <row r="268" spans="3:15" s="15" customFormat="1" x14ac:dyDescent="0.2">
      <c r="C268" s="123" t="s">
        <v>44</v>
      </c>
      <c r="D268" s="123" t="s">
        <v>44</v>
      </c>
      <c r="N268" s="123" t="s">
        <v>44</v>
      </c>
      <c r="O268" s="123" t="s">
        <v>44</v>
      </c>
    </row>
    <row r="269" spans="3:15" s="15" customFormat="1" x14ac:dyDescent="0.2">
      <c r="C269" s="123" t="s">
        <v>44</v>
      </c>
      <c r="D269" s="123" t="s">
        <v>44</v>
      </c>
      <c r="N269" s="123" t="s">
        <v>44</v>
      </c>
      <c r="O269" s="123" t="s">
        <v>44</v>
      </c>
    </row>
    <row r="270" spans="3:15" s="15" customFormat="1" x14ac:dyDescent="0.2">
      <c r="C270" s="123" t="s">
        <v>44</v>
      </c>
      <c r="D270" s="123" t="s">
        <v>44</v>
      </c>
      <c r="N270" s="123" t="s">
        <v>44</v>
      </c>
      <c r="O270" s="123" t="s">
        <v>44</v>
      </c>
    </row>
    <row r="271" spans="3:15" s="15" customFormat="1" x14ac:dyDescent="0.2">
      <c r="C271" s="123" t="s">
        <v>44</v>
      </c>
      <c r="D271" s="123" t="s">
        <v>44</v>
      </c>
      <c r="N271" s="123" t="s">
        <v>44</v>
      </c>
      <c r="O271" s="123" t="s">
        <v>44</v>
      </c>
    </row>
    <row r="272" spans="3:15" s="15" customFormat="1" x14ac:dyDescent="0.2">
      <c r="C272" s="123" t="s">
        <v>44</v>
      </c>
      <c r="D272" s="123" t="s">
        <v>44</v>
      </c>
      <c r="N272" s="123" t="s">
        <v>44</v>
      </c>
      <c r="O272" s="123" t="s">
        <v>44</v>
      </c>
    </row>
    <row r="273" spans="3:15" s="15" customFormat="1" x14ac:dyDescent="0.2">
      <c r="C273" s="123" t="s">
        <v>44</v>
      </c>
      <c r="D273" s="123" t="s">
        <v>44</v>
      </c>
      <c r="N273" s="123" t="s">
        <v>44</v>
      </c>
      <c r="O273" s="123" t="s">
        <v>44</v>
      </c>
    </row>
    <row r="274" spans="3:15" s="15" customFormat="1" x14ac:dyDescent="0.2">
      <c r="C274" s="123" t="s">
        <v>44</v>
      </c>
      <c r="D274" s="123" t="s">
        <v>44</v>
      </c>
      <c r="N274" s="123" t="s">
        <v>44</v>
      </c>
      <c r="O274" s="123" t="s">
        <v>44</v>
      </c>
    </row>
    <row r="275" spans="3:15" s="15" customFormat="1" x14ac:dyDescent="0.2">
      <c r="C275" s="123" t="s">
        <v>44</v>
      </c>
      <c r="D275" s="123" t="s">
        <v>44</v>
      </c>
      <c r="N275" s="123" t="s">
        <v>44</v>
      </c>
      <c r="O275" s="123" t="s">
        <v>44</v>
      </c>
    </row>
    <row r="276" spans="3:15" s="15" customFormat="1" x14ac:dyDescent="0.2">
      <c r="C276" s="123" t="s">
        <v>44</v>
      </c>
      <c r="D276" s="123" t="s">
        <v>44</v>
      </c>
      <c r="N276" s="123" t="s">
        <v>44</v>
      </c>
      <c r="O276" s="123" t="s">
        <v>44</v>
      </c>
    </row>
    <row r="277" spans="3:15" s="15" customFormat="1" x14ac:dyDescent="0.2">
      <c r="C277" s="123" t="s">
        <v>44</v>
      </c>
      <c r="D277" s="123" t="s">
        <v>44</v>
      </c>
      <c r="N277" s="123" t="s">
        <v>44</v>
      </c>
      <c r="O277" s="123" t="s">
        <v>44</v>
      </c>
    </row>
    <row r="278" spans="3:15" s="15" customFormat="1" x14ac:dyDescent="0.2">
      <c r="C278" s="123" t="s">
        <v>44</v>
      </c>
      <c r="D278" s="123" t="s">
        <v>44</v>
      </c>
      <c r="N278" s="123" t="s">
        <v>44</v>
      </c>
      <c r="O278" s="123" t="s">
        <v>44</v>
      </c>
    </row>
    <row r="279" spans="3:15" s="15" customFormat="1" x14ac:dyDescent="0.2">
      <c r="C279" s="123" t="s">
        <v>44</v>
      </c>
      <c r="D279" s="123" t="s">
        <v>44</v>
      </c>
      <c r="N279" s="123" t="s">
        <v>44</v>
      </c>
      <c r="O279" s="123" t="s">
        <v>44</v>
      </c>
    </row>
    <row r="280" spans="3:15" s="15" customFormat="1" x14ac:dyDescent="0.2">
      <c r="C280" s="123" t="s">
        <v>44</v>
      </c>
      <c r="D280" s="123" t="s">
        <v>44</v>
      </c>
      <c r="N280" s="123" t="s">
        <v>44</v>
      </c>
      <c r="O280" s="123" t="s">
        <v>44</v>
      </c>
    </row>
    <row r="281" spans="3:15" s="15" customFormat="1" x14ac:dyDescent="0.2">
      <c r="C281" s="123" t="s">
        <v>44</v>
      </c>
      <c r="D281" s="123" t="s">
        <v>44</v>
      </c>
      <c r="N281" s="123" t="s">
        <v>44</v>
      </c>
      <c r="O281" s="123" t="s">
        <v>44</v>
      </c>
    </row>
    <row r="282" spans="3:15" s="15" customFormat="1" x14ac:dyDescent="0.2">
      <c r="C282" s="123" t="s">
        <v>44</v>
      </c>
      <c r="D282" s="123" t="s">
        <v>44</v>
      </c>
      <c r="N282" s="123" t="s">
        <v>44</v>
      </c>
      <c r="O282" s="123" t="s">
        <v>44</v>
      </c>
    </row>
    <row r="283" spans="3:15" s="15" customFormat="1" x14ac:dyDescent="0.2">
      <c r="C283" s="123" t="s">
        <v>44</v>
      </c>
      <c r="D283" s="123" t="s">
        <v>44</v>
      </c>
      <c r="N283" s="123" t="s">
        <v>44</v>
      </c>
      <c r="O283" s="123" t="s">
        <v>44</v>
      </c>
    </row>
    <row r="284" spans="3:15" s="15" customFormat="1" x14ac:dyDescent="0.2">
      <c r="C284" s="123" t="s">
        <v>44</v>
      </c>
      <c r="D284" s="123" t="s">
        <v>44</v>
      </c>
      <c r="N284" s="123" t="s">
        <v>44</v>
      </c>
      <c r="O284" s="123" t="s">
        <v>44</v>
      </c>
    </row>
    <row r="285" spans="3:15" s="15" customFormat="1" x14ac:dyDescent="0.2">
      <c r="C285" s="123" t="s">
        <v>44</v>
      </c>
      <c r="D285" s="123" t="s">
        <v>44</v>
      </c>
      <c r="N285" s="123" t="s">
        <v>44</v>
      </c>
      <c r="O285" s="123" t="s">
        <v>44</v>
      </c>
    </row>
    <row r="286" spans="3:15" s="15" customFormat="1" x14ac:dyDescent="0.2">
      <c r="C286" s="123" t="s">
        <v>44</v>
      </c>
      <c r="D286" s="123" t="s">
        <v>44</v>
      </c>
      <c r="N286" s="123" t="s">
        <v>44</v>
      </c>
      <c r="O286" s="123" t="s">
        <v>44</v>
      </c>
    </row>
    <row r="287" spans="3:15" s="15" customFormat="1" x14ac:dyDescent="0.2">
      <c r="C287" s="123" t="s">
        <v>44</v>
      </c>
      <c r="D287" s="123" t="s">
        <v>44</v>
      </c>
      <c r="N287" s="123" t="s">
        <v>44</v>
      </c>
      <c r="O287" s="123" t="s">
        <v>44</v>
      </c>
    </row>
    <row r="288" spans="3:15" s="15" customFormat="1" x14ac:dyDescent="0.2">
      <c r="C288" s="123" t="s">
        <v>44</v>
      </c>
      <c r="D288" s="123" t="s">
        <v>44</v>
      </c>
      <c r="N288" s="123" t="s">
        <v>44</v>
      </c>
      <c r="O288" s="123" t="s">
        <v>44</v>
      </c>
    </row>
    <row r="289" spans="3:15" s="15" customFormat="1" x14ac:dyDescent="0.2">
      <c r="C289" s="123" t="s">
        <v>44</v>
      </c>
      <c r="D289" s="123" t="s">
        <v>44</v>
      </c>
      <c r="N289" s="123" t="s">
        <v>44</v>
      </c>
      <c r="O289" s="123" t="s">
        <v>44</v>
      </c>
    </row>
    <row r="290" spans="3:15" s="15" customFormat="1" x14ac:dyDescent="0.2">
      <c r="C290" s="123" t="s">
        <v>44</v>
      </c>
      <c r="D290" s="123" t="s">
        <v>44</v>
      </c>
      <c r="N290" s="123" t="s">
        <v>44</v>
      </c>
      <c r="O290" s="123" t="s">
        <v>44</v>
      </c>
    </row>
    <row r="291" spans="3:15" s="15" customFormat="1" x14ac:dyDescent="0.2">
      <c r="C291" s="123" t="s">
        <v>44</v>
      </c>
      <c r="D291" s="123" t="s">
        <v>44</v>
      </c>
      <c r="N291" s="123" t="s">
        <v>44</v>
      </c>
      <c r="O291" s="123" t="s">
        <v>44</v>
      </c>
    </row>
    <row r="292" spans="3:15" s="15" customFormat="1" x14ac:dyDescent="0.2">
      <c r="C292" s="123" t="s">
        <v>44</v>
      </c>
      <c r="D292" s="123" t="s">
        <v>44</v>
      </c>
      <c r="N292" s="123" t="s">
        <v>44</v>
      </c>
      <c r="O292" s="123" t="s">
        <v>44</v>
      </c>
    </row>
    <row r="293" spans="3:15" s="15" customFormat="1" x14ac:dyDescent="0.2">
      <c r="C293" s="123" t="s">
        <v>44</v>
      </c>
      <c r="D293" s="123" t="s">
        <v>44</v>
      </c>
      <c r="N293" s="123" t="s">
        <v>44</v>
      </c>
      <c r="O293" s="123" t="s">
        <v>44</v>
      </c>
    </row>
    <row r="294" spans="3:15" s="15" customFormat="1" x14ac:dyDescent="0.2">
      <c r="C294" s="123" t="s">
        <v>44</v>
      </c>
      <c r="D294" s="123" t="s">
        <v>44</v>
      </c>
      <c r="N294" s="123" t="s">
        <v>44</v>
      </c>
      <c r="O294" s="123" t="s">
        <v>44</v>
      </c>
    </row>
    <row r="295" spans="3:15" s="15" customFormat="1" x14ac:dyDescent="0.2">
      <c r="C295" s="123" t="s">
        <v>44</v>
      </c>
      <c r="D295" s="123" t="s">
        <v>44</v>
      </c>
      <c r="N295" s="123" t="s">
        <v>44</v>
      </c>
      <c r="O295" s="123" t="s">
        <v>44</v>
      </c>
    </row>
    <row r="296" spans="3:15" s="15" customFormat="1" x14ac:dyDescent="0.2">
      <c r="C296" s="123" t="s">
        <v>44</v>
      </c>
      <c r="D296" s="123" t="s">
        <v>44</v>
      </c>
      <c r="N296" s="123" t="s">
        <v>44</v>
      </c>
      <c r="O296" s="123" t="s">
        <v>44</v>
      </c>
    </row>
    <row r="297" spans="3:15" s="15" customFormat="1" x14ac:dyDescent="0.2">
      <c r="C297" s="123" t="s">
        <v>44</v>
      </c>
      <c r="D297" s="123" t="s">
        <v>44</v>
      </c>
      <c r="N297" s="123" t="s">
        <v>44</v>
      </c>
      <c r="O297" s="123" t="s">
        <v>44</v>
      </c>
    </row>
    <row r="298" spans="3:15" s="15" customFormat="1" x14ac:dyDescent="0.2">
      <c r="C298" s="123" t="s">
        <v>44</v>
      </c>
      <c r="D298" s="123" t="s">
        <v>44</v>
      </c>
      <c r="N298" s="123" t="s">
        <v>44</v>
      </c>
      <c r="O298" s="123" t="s">
        <v>44</v>
      </c>
    </row>
    <row r="299" spans="3:15" s="15" customFormat="1" x14ac:dyDescent="0.2">
      <c r="C299" s="123" t="s">
        <v>44</v>
      </c>
      <c r="D299" s="123" t="s">
        <v>44</v>
      </c>
      <c r="N299" s="123" t="s">
        <v>44</v>
      </c>
      <c r="O299" s="123" t="s">
        <v>44</v>
      </c>
    </row>
    <row r="300" spans="3:15" s="15" customFormat="1" x14ac:dyDescent="0.2">
      <c r="C300" s="123" t="s">
        <v>44</v>
      </c>
      <c r="D300" s="123" t="s">
        <v>44</v>
      </c>
      <c r="N300" s="123" t="s">
        <v>44</v>
      </c>
      <c r="O300" s="123" t="s">
        <v>44</v>
      </c>
    </row>
    <row r="301" spans="3:15" s="15" customFormat="1" x14ac:dyDescent="0.2">
      <c r="C301" s="123" t="s">
        <v>44</v>
      </c>
      <c r="D301" s="123" t="s">
        <v>44</v>
      </c>
      <c r="N301" s="123" t="s">
        <v>44</v>
      </c>
      <c r="O301" s="123" t="s">
        <v>44</v>
      </c>
    </row>
    <row r="302" spans="3:15" s="15" customFormat="1" x14ac:dyDescent="0.2">
      <c r="C302" s="123" t="s">
        <v>44</v>
      </c>
      <c r="D302" s="123" t="s">
        <v>44</v>
      </c>
      <c r="N302" s="123" t="s">
        <v>44</v>
      </c>
      <c r="O302" s="123" t="s">
        <v>44</v>
      </c>
    </row>
    <row r="303" spans="3:15" s="15" customFormat="1" x14ac:dyDescent="0.2">
      <c r="C303" s="123" t="s">
        <v>44</v>
      </c>
      <c r="D303" s="123" t="s">
        <v>44</v>
      </c>
      <c r="N303" s="123" t="s">
        <v>44</v>
      </c>
      <c r="O303" s="123" t="s">
        <v>44</v>
      </c>
    </row>
    <row r="304" spans="3:15" s="15" customFormat="1" x14ac:dyDescent="0.2">
      <c r="C304" s="123" t="s">
        <v>44</v>
      </c>
      <c r="D304" s="123" t="s">
        <v>44</v>
      </c>
      <c r="N304" s="123" t="s">
        <v>44</v>
      </c>
      <c r="O304" s="123" t="s">
        <v>44</v>
      </c>
    </row>
    <row r="305" spans="3:15" s="15" customFormat="1" x14ac:dyDescent="0.2">
      <c r="C305" s="123" t="s">
        <v>44</v>
      </c>
      <c r="D305" s="123" t="s">
        <v>44</v>
      </c>
      <c r="N305" s="123" t="s">
        <v>44</v>
      </c>
      <c r="O305" s="123" t="s">
        <v>44</v>
      </c>
    </row>
    <row r="306" spans="3:15" s="15" customFormat="1" x14ac:dyDescent="0.2">
      <c r="C306" s="123" t="s">
        <v>44</v>
      </c>
      <c r="D306" s="123" t="s">
        <v>44</v>
      </c>
      <c r="N306" s="123" t="s">
        <v>44</v>
      </c>
      <c r="O306" s="123" t="s">
        <v>44</v>
      </c>
    </row>
    <row r="307" spans="3:15" s="15" customFormat="1" x14ac:dyDescent="0.2">
      <c r="C307" s="123" t="s">
        <v>44</v>
      </c>
      <c r="D307" s="123" t="s">
        <v>44</v>
      </c>
      <c r="N307" s="123" t="s">
        <v>44</v>
      </c>
      <c r="O307" s="123" t="s">
        <v>44</v>
      </c>
    </row>
    <row r="308" spans="3:15" s="15" customFormat="1" x14ac:dyDescent="0.2">
      <c r="C308" s="123" t="s">
        <v>44</v>
      </c>
      <c r="D308" s="123" t="s">
        <v>44</v>
      </c>
      <c r="N308" s="123" t="s">
        <v>44</v>
      </c>
      <c r="O308" s="123" t="s">
        <v>44</v>
      </c>
    </row>
    <row r="309" spans="3:15" s="15" customFormat="1" x14ac:dyDescent="0.2">
      <c r="C309" s="123" t="s">
        <v>44</v>
      </c>
      <c r="D309" s="123" t="s">
        <v>44</v>
      </c>
      <c r="N309" s="123" t="s">
        <v>44</v>
      </c>
      <c r="O309" s="123" t="s">
        <v>44</v>
      </c>
    </row>
    <row r="310" spans="3:15" s="15" customFormat="1" x14ac:dyDescent="0.2">
      <c r="C310" s="123" t="s">
        <v>44</v>
      </c>
      <c r="D310" s="123" t="s">
        <v>44</v>
      </c>
      <c r="N310" s="123" t="s">
        <v>44</v>
      </c>
      <c r="O310" s="123" t="s">
        <v>44</v>
      </c>
    </row>
    <row r="311" spans="3:15" s="15" customFormat="1" x14ac:dyDescent="0.2">
      <c r="C311" s="123" t="s">
        <v>44</v>
      </c>
      <c r="D311" s="123" t="s">
        <v>44</v>
      </c>
      <c r="N311" s="123" t="s">
        <v>44</v>
      </c>
      <c r="O311" s="123" t="s">
        <v>44</v>
      </c>
    </row>
    <row r="312" spans="3:15" s="15" customFormat="1" x14ac:dyDescent="0.2">
      <c r="C312" s="123" t="s">
        <v>44</v>
      </c>
      <c r="D312" s="123" t="s">
        <v>44</v>
      </c>
      <c r="N312" s="123" t="s">
        <v>44</v>
      </c>
      <c r="O312" s="123" t="s">
        <v>44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181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9" t="s">
        <v>122</v>
      </c>
      <c r="C4" s="23">
        <v>8402</v>
      </c>
      <c r="D4" s="23">
        <v>8535</v>
      </c>
      <c r="E4" s="23">
        <v>9340</v>
      </c>
      <c r="F4" s="35">
        <v>8474</v>
      </c>
      <c r="G4" s="34">
        <v>8465</v>
      </c>
      <c r="H4" s="36">
        <v>6777</v>
      </c>
      <c r="I4" s="23">
        <v>9460</v>
      </c>
      <c r="J4" s="23">
        <v>9908.4549999999981</v>
      </c>
      <c r="K4" s="23">
        <v>10443.679569999998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123</v>
      </c>
      <c r="C5" s="23">
        <v>730557</v>
      </c>
      <c r="D5" s="23">
        <v>826492</v>
      </c>
      <c r="E5" s="23">
        <v>909551</v>
      </c>
      <c r="F5" s="24">
        <v>863754.2</v>
      </c>
      <c r="G5" s="23">
        <v>874742.2</v>
      </c>
      <c r="H5" s="25">
        <v>856671</v>
      </c>
      <c r="I5" s="23">
        <v>1006421.9049999999</v>
      </c>
      <c r="J5" s="23">
        <v>1071355.2083099997</v>
      </c>
      <c r="K5" s="23">
        <v>1129516.6535587402</v>
      </c>
      <c r="Z5" s="16">
        <f t="shared" si="0"/>
        <v>1</v>
      </c>
      <c r="AA5" s="27">
        <v>11</v>
      </c>
    </row>
    <row r="6" spans="1:27" s="15" customFormat="1" ht="12.75" customHeight="1" x14ac:dyDescent="0.2">
      <c r="A6" s="21"/>
      <c r="B6" s="59" t="s">
        <v>124</v>
      </c>
      <c r="C6" s="23">
        <v>900305</v>
      </c>
      <c r="D6" s="23">
        <v>955848</v>
      </c>
      <c r="E6" s="23">
        <v>1024027</v>
      </c>
      <c r="F6" s="24">
        <v>1060324.9404</v>
      </c>
      <c r="G6" s="23">
        <v>1080237.9404</v>
      </c>
      <c r="H6" s="25">
        <v>1125079</v>
      </c>
      <c r="I6" s="23">
        <v>1143940.655272</v>
      </c>
      <c r="J6" s="23">
        <v>1165881.154139328</v>
      </c>
      <c r="K6" s="23">
        <v>1228770.8252442018</v>
      </c>
      <c r="Z6" s="16">
        <f t="shared" si="0"/>
        <v>1</v>
      </c>
      <c r="AA6" s="26" t="s">
        <v>8</v>
      </c>
    </row>
    <row r="7" spans="1:27" s="15" customFormat="1" ht="12.75" customHeight="1" x14ac:dyDescent="0.2">
      <c r="A7" s="21"/>
      <c r="B7" s="59" t="s">
        <v>125</v>
      </c>
      <c r="C7" s="23">
        <v>4877</v>
      </c>
      <c r="D7" s="23">
        <v>2639</v>
      </c>
      <c r="E7" s="23">
        <v>24171</v>
      </c>
      <c r="F7" s="24">
        <v>9167.69</v>
      </c>
      <c r="G7" s="23">
        <v>12167.69</v>
      </c>
      <c r="H7" s="25">
        <v>4853</v>
      </c>
      <c r="I7" s="23">
        <v>9762</v>
      </c>
      <c r="J7" s="23">
        <v>10299.266450499999</v>
      </c>
      <c r="K7" s="23">
        <v>10855.426838826999</v>
      </c>
      <c r="Z7" s="16">
        <f t="shared" si="0"/>
        <v>1</v>
      </c>
      <c r="AA7" s="27">
        <v>0</v>
      </c>
    </row>
    <row r="8" spans="1:27" s="15" customFormat="1" ht="12.75" customHeight="1" x14ac:dyDescent="0.2">
      <c r="A8" s="21"/>
      <c r="B8" s="59" t="s">
        <v>126</v>
      </c>
      <c r="C8" s="23">
        <v>18895</v>
      </c>
      <c r="D8" s="23">
        <v>18128</v>
      </c>
      <c r="E8" s="23">
        <v>20623</v>
      </c>
      <c r="F8" s="24">
        <v>30836</v>
      </c>
      <c r="G8" s="23">
        <v>30836</v>
      </c>
      <c r="H8" s="25">
        <v>42674</v>
      </c>
      <c r="I8" s="23">
        <v>22009</v>
      </c>
      <c r="J8" s="23">
        <v>23312.593183249995</v>
      </c>
      <c r="K8" s="23">
        <v>24570.213215145497</v>
      </c>
      <c r="Z8" s="16">
        <f t="shared" si="0"/>
        <v>1</v>
      </c>
      <c r="AA8" s="26" t="s">
        <v>9</v>
      </c>
    </row>
    <row r="9" spans="1:27" s="15" customFormat="1" ht="12.75" customHeight="1" x14ac:dyDescent="0.2">
      <c r="A9" s="21"/>
      <c r="B9" s="59" t="s">
        <v>127</v>
      </c>
      <c r="C9" s="23">
        <v>0</v>
      </c>
      <c r="D9" s="23">
        <v>0</v>
      </c>
      <c r="E9" s="23">
        <v>0</v>
      </c>
      <c r="F9" s="24">
        <v>0</v>
      </c>
      <c r="G9" s="23">
        <v>0</v>
      </c>
      <c r="H9" s="25">
        <v>0</v>
      </c>
      <c r="I9" s="23">
        <v>0</v>
      </c>
      <c r="J9" s="23">
        <v>0</v>
      </c>
      <c r="K9" s="23">
        <v>0</v>
      </c>
      <c r="Z9" s="16">
        <f t="shared" si="0"/>
        <v>1</v>
      </c>
      <c r="AA9" s="15" t="s">
        <v>44</v>
      </c>
    </row>
    <row r="10" spans="1:27" s="15" customFormat="1" ht="12.75" hidden="1" customHeight="1" x14ac:dyDescent="0.2">
      <c r="A10" s="21"/>
      <c r="B10" s="59" t="s">
        <v>44</v>
      </c>
      <c r="C10" s="23"/>
      <c r="D10" s="23"/>
      <c r="E10" s="23"/>
      <c r="F10" s="24"/>
      <c r="G10" s="23"/>
      <c r="H10" s="25"/>
      <c r="I10" s="23"/>
      <c r="J10" s="23"/>
      <c r="K10" s="23"/>
      <c r="Z10" s="16">
        <f t="shared" si="0"/>
        <v>0</v>
      </c>
    </row>
    <row r="11" spans="1:27" s="15" customFormat="1" ht="12.75" hidden="1" customHeight="1" x14ac:dyDescent="0.2">
      <c r="A11" s="21"/>
      <c r="B11" s="59" t="s">
        <v>44</v>
      </c>
      <c r="C11" s="23"/>
      <c r="D11" s="23"/>
      <c r="E11" s="23"/>
      <c r="F11" s="24"/>
      <c r="G11" s="23"/>
      <c r="H11" s="25"/>
      <c r="I11" s="23"/>
      <c r="J11" s="23"/>
      <c r="K11" s="23"/>
      <c r="Z11" s="16">
        <f t="shared" si="0"/>
        <v>0</v>
      </c>
    </row>
    <row r="12" spans="1:27" s="15" customFormat="1" ht="12.75" hidden="1" customHeight="1" x14ac:dyDescent="0.2">
      <c r="A12" s="21"/>
      <c r="B12" s="59" t="s">
        <v>44</v>
      </c>
      <c r="C12" s="23"/>
      <c r="D12" s="23"/>
      <c r="E12" s="23"/>
      <c r="F12" s="24"/>
      <c r="G12" s="23"/>
      <c r="H12" s="25"/>
      <c r="I12" s="23"/>
      <c r="J12" s="23"/>
      <c r="K12" s="23"/>
      <c r="Z12" s="16">
        <f t="shared" si="0"/>
        <v>0</v>
      </c>
    </row>
    <row r="13" spans="1:27" s="15" customFormat="1" ht="12.75" hidden="1" customHeight="1" x14ac:dyDescent="0.2">
      <c r="A13" s="21"/>
      <c r="B13" s="59" t="s">
        <v>44</v>
      </c>
      <c r="C13" s="23"/>
      <c r="D13" s="23"/>
      <c r="E13" s="23"/>
      <c r="F13" s="24"/>
      <c r="G13" s="23"/>
      <c r="H13" s="25"/>
      <c r="I13" s="23"/>
      <c r="J13" s="23"/>
      <c r="K13" s="23"/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44</v>
      </c>
      <c r="C14" s="23"/>
      <c r="D14" s="23"/>
      <c r="E14" s="23"/>
      <c r="F14" s="24"/>
      <c r="G14" s="23"/>
      <c r="H14" s="25"/>
      <c r="I14" s="23"/>
      <c r="J14" s="23"/>
      <c r="K14" s="23"/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44</v>
      </c>
      <c r="C15" s="23"/>
      <c r="D15" s="23"/>
      <c r="E15" s="23"/>
      <c r="F15" s="24"/>
      <c r="G15" s="23"/>
      <c r="H15" s="25"/>
      <c r="I15" s="23"/>
      <c r="J15" s="23"/>
      <c r="K15" s="23"/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44</v>
      </c>
      <c r="C16" s="23"/>
      <c r="D16" s="23"/>
      <c r="E16" s="23"/>
      <c r="F16" s="24"/>
      <c r="G16" s="23"/>
      <c r="H16" s="25"/>
      <c r="I16" s="23"/>
      <c r="J16" s="23"/>
      <c r="K16" s="23"/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44</v>
      </c>
      <c r="C17" s="23"/>
      <c r="D17" s="23"/>
      <c r="E17" s="23"/>
      <c r="F17" s="24"/>
      <c r="G17" s="23"/>
      <c r="H17" s="25"/>
      <c r="I17" s="23"/>
      <c r="J17" s="23"/>
      <c r="K17" s="23"/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44</v>
      </c>
      <c r="C18" s="23"/>
      <c r="D18" s="23"/>
      <c r="E18" s="23"/>
      <c r="F18" s="24"/>
      <c r="G18" s="23"/>
      <c r="H18" s="25"/>
      <c r="I18" s="23"/>
      <c r="J18" s="23"/>
      <c r="K18" s="23"/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1663036</v>
      </c>
      <c r="D19" s="28">
        <f t="shared" ref="D19:K19" si="1">SUM(D4:D18)</f>
        <v>1811642</v>
      </c>
      <c r="E19" s="28">
        <f t="shared" si="1"/>
        <v>1987712</v>
      </c>
      <c r="F19" s="29">
        <f t="shared" si="1"/>
        <v>1972556.8303999999</v>
      </c>
      <c r="G19" s="28">
        <f t="shared" si="1"/>
        <v>2006448.8303999999</v>
      </c>
      <c r="H19" s="30">
        <f t="shared" si="1"/>
        <v>2036054</v>
      </c>
      <c r="I19" s="28">
        <f t="shared" si="1"/>
        <v>2191593.5602719998</v>
      </c>
      <c r="J19" s="28">
        <f t="shared" si="1"/>
        <v>2280756.6770830778</v>
      </c>
      <c r="K19" s="28">
        <f t="shared" si="1"/>
        <v>2404156.798426914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182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1654307</v>
      </c>
      <c r="D4" s="52">
        <f t="shared" ref="D4:K4" si="0">SUM(D5:D7)</f>
        <v>1797338</v>
      </c>
      <c r="E4" s="52">
        <f t="shared" si="0"/>
        <v>1927844</v>
      </c>
      <c r="F4" s="53">
        <f t="shared" si="0"/>
        <v>1963671.8304000003</v>
      </c>
      <c r="G4" s="52">
        <f t="shared" si="0"/>
        <v>1994945.8304000003</v>
      </c>
      <c r="H4" s="54">
        <f t="shared" si="0"/>
        <v>1995644</v>
      </c>
      <c r="I4" s="52">
        <f t="shared" si="0"/>
        <v>2151212.5602719998</v>
      </c>
      <c r="J4" s="52">
        <f t="shared" si="0"/>
        <v>2245104.0774768279</v>
      </c>
      <c r="K4" s="52">
        <f t="shared" si="0"/>
        <v>2365068.9584419266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1398658</v>
      </c>
      <c r="D5" s="34">
        <v>1515241</v>
      </c>
      <c r="E5" s="34">
        <v>1599399</v>
      </c>
      <c r="F5" s="35">
        <v>1697815.2704000003</v>
      </c>
      <c r="G5" s="34">
        <v>1717269.2704000003</v>
      </c>
      <c r="H5" s="36">
        <v>1752806</v>
      </c>
      <c r="I5" s="34">
        <v>1813034.560272</v>
      </c>
      <c r="J5" s="34">
        <v>1912621.9257510779</v>
      </c>
      <c r="K5" s="36">
        <v>2016102.1857416362</v>
      </c>
      <c r="AA5" s="27">
        <v>12</v>
      </c>
    </row>
    <row r="6" spans="1:27" s="15" customFormat="1" ht="12.75" customHeight="1" x14ac:dyDescent="0.25">
      <c r="A6" s="32"/>
      <c r="B6" s="22" t="s">
        <v>25</v>
      </c>
      <c r="C6" s="24">
        <v>255649</v>
      </c>
      <c r="D6" s="23">
        <v>282097</v>
      </c>
      <c r="E6" s="23">
        <v>328445</v>
      </c>
      <c r="F6" s="24">
        <v>265856.56</v>
      </c>
      <c r="G6" s="23">
        <v>277676.56</v>
      </c>
      <c r="H6" s="25">
        <v>242825</v>
      </c>
      <c r="I6" s="23">
        <v>338178</v>
      </c>
      <c r="J6" s="23">
        <v>332482.15172574995</v>
      </c>
      <c r="K6" s="25">
        <v>348966.77270029049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13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4905</v>
      </c>
      <c r="D8" s="52">
        <f t="shared" ref="D8:K8" si="1">SUM(D9:D15)</f>
        <v>11858</v>
      </c>
      <c r="E8" s="52">
        <f t="shared" si="1"/>
        <v>29821</v>
      </c>
      <c r="F8" s="53">
        <f t="shared" si="1"/>
        <v>7996</v>
      </c>
      <c r="G8" s="52">
        <f t="shared" si="1"/>
        <v>8186</v>
      </c>
      <c r="H8" s="54">
        <f t="shared" si="1"/>
        <v>16156</v>
      </c>
      <c r="I8" s="52">
        <f t="shared" si="1"/>
        <v>11035</v>
      </c>
      <c r="J8" s="52">
        <f t="shared" si="1"/>
        <v>9007.1941999999999</v>
      </c>
      <c r="K8" s="52">
        <f t="shared" si="1"/>
        <v>11003.5826868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0</v>
      </c>
      <c r="D10" s="23">
        <v>0</v>
      </c>
      <c r="E10" s="23">
        <v>19317</v>
      </c>
      <c r="F10" s="24">
        <v>0</v>
      </c>
      <c r="G10" s="23">
        <v>0</v>
      </c>
      <c r="H10" s="25">
        <v>0</v>
      </c>
      <c r="I10" s="23">
        <v>0</v>
      </c>
      <c r="J10" s="23">
        <v>0</v>
      </c>
      <c r="K10" s="25">
        <v>0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117</v>
      </c>
      <c r="D14" s="23">
        <v>152</v>
      </c>
      <c r="E14" s="23">
        <v>110</v>
      </c>
      <c r="F14" s="24">
        <v>0</v>
      </c>
      <c r="G14" s="23">
        <v>190</v>
      </c>
      <c r="H14" s="25">
        <v>117</v>
      </c>
      <c r="I14" s="23">
        <v>200</v>
      </c>
      <c r="J14" s="23">
        <v>200</v>
      </c>
      <c r="K14" s="25">
        <v>210.8</v>
      </c>
    </row>
    <row r="15" spans="1:27" s="15" customFormat="1" ht="12.75" customHeight="1" x14ac:dyDescent="0.2">
      <c r="A15" s="21"/>
      <c r="B15" s="22" t="s">
        <v>34</v>
      </c>
      <c r="C15" s="38">
        <v>4788</v>
      </c>
      <c r="D15" s="39">
        <v>11706</v>
      </c>
      <c r="E15" s="39">
        <v>10394</v>
      </c>
      <c r="F15" s="38">
        <v>7996</v>
      </c>
      <c r="G15" s="39">
        <v>7996</v>
      </c>
      <c r="H15" s="40">
        <v>16039</v>
      </c>
      <c r="I15" s="39">
        <v>10835</v>
      </c>
      <c r="J15" s="39">
        <v>8807.1941999999999</v>
      </c>
      <c r="K15" s="40">
        <v>10792.782686800001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3824</v>
      </c>
      <c r="D16" s="52">
        <f t="shared" ref="D16:K16" si="2">SUM(D17:D23)</f>
        <v>2446</v>
      </c>
      <c r="E16" s="52">
        <f t="shared" si="2"/>
        <v>30047</v>
      </c>
      <c r="F16" s="53">
        <f t="shared" si="2"/>
        <v>889</v>
      </c>
      <c r="G16" s="52">
        <f t="shared" si="2"/>
        <v>3317</v>
      </c>
      <c r="H16" s="54">
        <f t="shared" si="2"/>
        <v>24254</v>
      </c>
      <c r="I16" s="52">
        <f t="shared" si="2"/>
        <v>29346</v>
      </c>
      <c r="J16" s="52">
        <f t="shared" si="2"/>
        <v>26645.40540625</v>
      </c>
      <c r="K16" s="52">
        <f t="shared" si="2"/>
        <v>28084.257298187498</v>
      </c>
    </row>
    <row r="17" spans="1:11" s="15" customFormat="1" ht="12.75" customHeight="1" x14ac:dyDescent="0.2">
      <c r="A17" s="21"/>
      <c r="B17" s="22" t="s">
        <v>36</v>
      </c>
      <c r="C17" s="35">
        <v>0</v>
      </c>
      <c r="D17" s="34">
        <v>0</v>
      </c>
      <c r="E17" s="34">
        <v>0</v>
      </c>
      <c r="F17" s="35">
        <v>0</v>
      </c>
      <c r="G17" s="34">
        <v>0</v>
      </c>
      <c r="H17" s="36">
        <v>0</v>
      </c>
      <c r="I17" s="34">
        <v>0</v>
      </c>
      <c r="J17" s="34">
        <v>0</v>
      </c>
      <c r="K17" s="36">
        <v>0</v>
      </c>
    </row>
    <row r="18" spans="1:11" s="15" customFormat="1" ht="12.75" customHeight="1" x14ac:dyDescent="0.2">
      <c r="A18" s="21"/>
      <c r="B18" s="22" t="s">
        <v>37</v>
      </c>
      <c r="C18" s="24">
        <v>3787</v>
      </c>
      <c r="D18" s="23">
        <v>2446</v>
      </c>
      <c r="E18" s="23">
        <v>30009</v>
      </c>
      <c r="F18" s="24">
        <v>48</v>
      </c>
      <c r="G18" s="23">
        <v>2976</v>
      </c>
      <c r="H18" s="25">
        <v>23704</v>
      </c>
      <c r="I18" s="23">
        <v>28463</v>
      </c>
      <c r="J18" s="23">
        <v>25719.499</v>
      </c>
      <c r="K18" s="25">
        <v>27108.351945999999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37</v>
      </c>
      <c r="D23" s="39">
        <v>0</v>
      </c>
      <c r="E23" s="39">
        <v>38</v>
      </c>
      <c r="F23" s="38">
        <v>841</v>
      </c>
      <c r="G23" s="39">
        <v>341</v>
      </c>
      <c r="H23" s="40">
        <v>550</v>
      </c>
      <c r="I23" s="39">
        <v>883</v>
      </c>
      <c r="J23" s="39">
        <v>925.90640624999992</v>
      </c>
      <c r="K23" s="40">
        <v>975.90535218749994</v>
      </c>
    </row>
    <row r="24" spans="1:11" s="15" customFormat="1" ht="12.75" customHeight="1" x14ac:dyDescent="0.2">
      <c r="A24" s="21"/>
      <c r="B24" s="63" t="s">
        <v>43</v>
      </c>
      <c r="C24" s="52">
        <v>0</v>
      </c>
      <c r="D24" s="52">
        <v>0</v>
      </c>
      <c r="E24" s="52">
        <v>0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1663036</v>
      </c>
      <c r="D26" s="28">
        <f t="shared" ref="D26:K26" si="3">+D4+D8+D16+D24</f>
        <v>1811642</v>
      </c>
      <c r="E26" s="28">
        <f t="shared" si="3"/>
        <v>1987712</v>
      </c>
      <c r="F26" s="29">
        <f t="shared" si="3"/>
        <v>1972556.8304000003</v>
      </c>
      <c r="G26" s="28">
        <f t="shared" si="3"/>
        <v>2006448.8304000003</v>
      </c>
      <c r="H26" s="30">
        <f t="shared" si="3"/>
        <v>2036054</v>
      </c>
      <c r="I26" s="28">
        <f t="shared" si="3"/>
        <v>2191593.5602719998</v>
      </c>
      <c r="J26" s="28">
        <f t="shared" si="3"/>
        <v>2280756.6770830778</v>
      </c>
      <c r="K26" s="28">
        <f t="shared" si="3"/>
        <v>2404156.798426914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183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9" t="s">
        <v>128</v>
      </c>
      <c r="C4" s="23">
        <v>5407193</v>
      </c>
      <c r="D4" s="23">
        <v>5667662</v>
      </c>
      <c r="E4" s="23">
        <v>5887650</v>
      </c>
      <c r="F4" s="35">
        <v>6057501.0650000004</v>
      </c>
      <c r="G4" s="34">
        <v>5993709.0650000004</v>
      </c>
      <c r="H4" s="36">
        <v>6504012</v>
      </c>
      <c r="I4" s="23">
        <v>6270966</v>
      </c>
      <c r="J4" s="23">
        <v>6819451.4629999995</v>
      </c>
      <c r="K4" s="23">
        <v>7188577.8200019998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129</v>
      </c>
      <c r="C5" s="23">
        <v>12600728</v>
      </c>
      <c r="D5" s="23">
        <v>13698550</v>
      </c>
      <c r="E5" s="23">
        <v>14138748</v>
      </c>
      <c r="F5" s="24">
        <v>14503950.029999999</v>
      </c>
      <c r="G5" s="23">
        <v>14748629.029999999</v>
      </c>
      <c r="H5" s="25">
        <v>14446938</v>
      </c>
      <c r="I5" s="23">
        <v>14854335.399249999</v>
      </c>
      <c r="J5" s="23">
        <v>15365374.895311998</v>
      </c>
      <c r="K5" s="23">
        <v>16194655.959658846</v>
      </c>
      <c r="Z5" s="16">
        <f t="shared" si="0"/>
        <v>1</v>
      </c>
      <c r="AA5" s="27">
        <v>14</v>
      </c>
    </row>
    <row r="6" spans="1:27" s="15" customFormat="1" ht="12.75" customHeight="1" x14ac:dyDescent="0.2">
      <c r="A6" s="21"/>
      <c r="B6" s="59" t="s">
        <v>130</v>
      </c>
      <c r="C6" s="23">
        <v>51127</v>
      </c>
      <c r="D6" s="23">
        <v>65700</v>
      </c>
      <c r="E6" s="23">
        <v>85143</v>
      </c>
      <c r="F6" s="24">
        <v>101196.25</v>
      </c>
      <c r="G6" s="23">
        <v>90832.25</v>
      </c>
      <c r="H6" s="25">
        <v>85096</v>
      </c>
      <c r="I6" s="23">
        <v>103243.86249999999</v>
      </c>
      <c r="J6" s="23">
        <v>109933.41976249998</v>
      </c>
      <c r="K6" s="23">
        <v>115869.82442967498</v>
      </c>
      <c r="Z6" s="16">
        <f t="shared" si="0"/>
        <v>1</v>
      </c>
      <c r="AA6" s="26" t="s">
        <v>8</v>
      </c>
    </row>
    <row r="7" spans="1:27" s="15" customFormat="1" ht="12.75" customHeight="1" x14ac:dyDescent="0.2">
      <c r="A7" s="21"/>
      <c r="B7" s="59" t="s">
        <v>131</v>
      </c>
      <c r="C7" s="23">
        <v>30242</v>
      </c>
      <c r="D7" s="23">
        <v>27875</v>
      </c>
      <c r="E7" s="23">
        <v>20957</v>
      </c>
      <c r="F7" s="24">
        <v>26112</v>
      </c>
      <c r="G7" s="23">
        <v>26112</v>
      </c>
      <c r="H7" s="25">
        <v>27467</v>
      </c>
      <c r="I7" s="23">
        <v>29481</v>
      </c>
      <c r="J7" s="23">
        <v>30091.088200000002</v>
      </c>
      <c r="K7" s="23">
        <v>31716.006962800006</v>
      </c>
      <c r="Z7" s="16">
        <f t="shared" si="0"/>
        <v>1</v>
      </c>
      <c r="AA7" s="27">
        <v>0</v>
      </c>
    </row>
    <row r="8" spans="1:27" s="15" customFormat="1" ht="12.75" customHeight="1" x14ac:dyDescent="0.2">
      <c r="A8" s="21"/>
      <c r="B8" s="59" t="s">
        <v>132</v>
      </c>
      <c r="C8" s="23">
        <v>697579</v>
      </c>
      <c r="D8" s="23">
        <v>882088</v>
      </c>
      <c r="E8" s="23">
        <v>912439</v>
      </c>
      <c r="F8" s="24">
        <v>968149.49999999988</v>
      </c>
      <c r="G8" s="23">
        <v>968329.49999999988</v>
      </c>
      <c r="H8" s="25">
        <v>968328</v>
      </c>
      <c r="I8" s="23">
        <v>1008830</v>
      </c>
      <c r="J8" s="23">
        <v>1039676.1099999999</v>
      </c>
      <c r="K8" s="23">
        <v>1094674.5</v>
      </c>
      <c r="Z8" s="16">
        <f t="shared" si="0"/>
        <v>1</v>
      </c>
      <c r="AA8" s="26" t="s">
        <v>9</v>
      </c>
    </row>
    <row r="9" spans="1:27" s="15" customFormat="1" ht="12.75" hidden="1" customHeight="1" x14ac:dyDescent="0.2">
      <c r="A9" s="21"/>
      <c r="B9" s="59" t="s">
        <v>44</v>
      </c>
      <c r="C9" s="23"/>
      <c r="D9" s="23"/>
      <c r="E9" s="23"/>
      <c r="F9" s="24"/>
      <c r="G9" s="23"/>
      <c r="H9" s="25"/>
      <c r="I9" s="23"/>
      <c r="J9" s="23"/>
      <c r="K9" s="23"/>
      <c r="Z9" s="16">
        <f t="shared" si="0"/>
        <v>0</v>
      </c>
      <c r="AA9" s="15" t="s">
        <v>44</v>
      </c>
    </row>
    <row r="10" spans="1:27" s="15" customFormat="1" ht="12.75" hidden="1" customHeight="1" x14ac:dyDescent="0.2">
      <c r="A10" s="21"/>
      <c r="B10" s="59" t="s">
        <v>44</v>
      </c>
      <c r="C10" s="23"/>
      <c r="D10" s="23"/>
      <c r="E10" s="23"/>
      <c r="F10" s="24"/>
      <c r="G10" s="23"/>
      <c r="H10" s="25"/>
      <c r="I10" s="23"/>
      <c r="J10" s="23"/>
      <c r="K10" s="23"/>
      <c r="Z10" s="16">
        <f t="shared" si="0"/>
        <v>0</v>
      </c>
    </row>
    <row r="11" spans="1:27" s="15" customFormat="1" ht="12.75" hidden="1" customHeight="1" x14ac:dyDescent="0.2">
      <c r="A11" s="21"/>
      <c r="B11" s="59" t="s">
        <v>44</v>
      </c>
      <c r="C11" s="23"/>
      <c r="D11" s="23"/>
      <c r="E11" s="23"/>
      <c r="F11" s="24"/>
      <c r="G11" s="23"/>
      <c r="H11" s="25"/>
      <c r="I11" s="23"/>
      <c r="J11" s="23"/>
      <c r="K11" s="23"/>
      <c r="Z11" s="16">
        <f t="shared" si="0"/>
        <v>0</v>
      </c>
    </row>
    <row r="12" spans="1:27" s="15" customFormat="1" ht="12.75" hidden="1" customHeight="1" x14ac:dyDescent="0.2">
      <c r="A12" s="21"/>
      <c r="B12" s="59" t="s">
        <v>44</v>
      </c>
      <c r="C12" s="23"/>
      <c r="D12" s="23"/>
      <c r="E12" s="23"/>
      <c r="F12" s="24"/>
      <c r="G12" s="23"/>
      <c r="H12" s="25"/>
      <c r="I12" s="23"/>
      <c r="J12" s="23"/>
      <c r="K12" s="23"/>
      <c r="Z12" s="16">
        <f t="shared" si="0"/>
        <v>0</v>
      </c>
    </row>
    <row r="13" spans="1:27" s="15" customFormat="1" ht="12.75" hidden="1" customHeight="1" x14ac:dyDescent="0.2">
      <c r="A13" s="21"/>
      <c r="B13" s="59" t="s">
        <v>44</v>
      </c>
      <c r="C13" s="23"/>
      <c r="D13" s="23"/>
      <c r="E13" s="23"/>
      <c r="F13" s="24"/>
      <c r="G13" s="23"/>
      <c r="H13" s="25"/>
      <c r="I13" s="23"/>
      <c r="J13" s="23"/>
      <c r="K13" s="23"/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44</v>
      </c>
      <c r="C14" s="23"/>
      <c r="D14" s="23"/>
      <c r="E14" s="23"/>
      <c r="F14" s="24"/>
      <c r="G14" s="23"/>
      <c r="H14" s="25"/>
      <c r="I14" s="23"/>
      <c r="J14" s="23"/>
      <c r="K14" s="23"/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44</v>
      </c>
      <c r="C15" s="23"/>
      <c r="D15" s="23"/>
      <c r="E15" s="23"/>
      <c r="F15" s="24"/>
      <c r="G15" s="23"/>
      <c r="H15" s="25"/>
      <c r="I15" s="23"/>
      <c r="J15" s="23"/>
      <c r="K15" s="23"/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44</v>
      </c>
      <c r="C16" s="23"/>
      <c r="D16" s="23"/>
      <c r="E16" s="23"/>
      <c r="F16" s="24"/>
      <c r="G16" s="23"/>
      <c r="H16" s="25"/>
      <c r="I16" s="23"/>
      <c r="J16" s="23"/>
      <c r="K16" s="23"/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44</v>
      </c>
      <c r="C17" s="23"/>
      <c r="D17" s="23"/>
      <c r="E17" s="23"/>
      <c r="F17" s="24"/>
      <c r="G17" s="23"/>
      <c r="H17" s="25"/>
      <c r="I17" s="23"/>
      <c r="J17" s="23"/>
      <c r="K17" s="23"/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44</v>
      </c>
      <c r="C18" s="23"/>
      <c r="D18" s="23"/>
      <c r="E18" s="23"/>
      <c r="F18" s="24"/>
      <c r="G18" s="23"/>
      <c r="H18" s="25"/>
      <c r="I18" s="23"/>
      <c r="J18" s="23"/>
      <c r="K18" s="23"/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18786869</v>
      </c>
      <c r="D19" s="28">
        <f t="shared" ref="D19:K19" si="1">SUM(D4:D18)</f>
        <v>20341875</v>
      </c>
      <c r="E19" s="28">
        <f t="shared" si="1"/>
        <v>21044937</v>
      </c>
      <c r="F19" s="29">
        <f t="shared" si="1"/>
        <v>21656908.844999999</v>
      </c>
      <c r="G19" s="28">
        <f t="shared" si="1"/>
        <v>21827611.844999999</v>
      </c>
      <c r="H19" s="30">
        <f t="shared" si="1"/>
        <v>22031841</v>
      </c>
      <c r="I19" s="28">
        <f t="shared" si="1"/>
        <v>22266856.261750001</v>
      </c>
      <c r="J19" s="28">
        <f t="shared" si="1"/>
        <v>23364526.976274494</v>
      </c>
      <c r="K19" s="28">
        <f t="shared" si="1"/>
        <v>24625494.111053322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184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17582443</v>
      </c>
      <c r="D4" s="52">
        <f t="shared" ref="D4:K4" si="0">SUM(D5:D7)</f>
        <v>18152627</v>
      </c>
      <c r="E4" s="52">
        <f t="shared" si="0"/>
        <v>18990693</v>
      </c>
      <c r="F4" s="53">
        <f t="shared" si="0"/>
        <v>19125850.449999999</v>
      </c>
      <c r="G4" s="52">
        <f t="shared" si="0"/>
        <v>19934881.449999999</v>
      </c>
      <c r="H4" s="54">
        <f t="shared" si="0"/>
        <v>20047332</v>
      </c>
      <c r="I4" s="52">
        <f t="shared" si="0"/>
        <v>20289527.261749998</v>
      </c>
      <c r="J4" s="52">
        <f t="shared" si="0"/>
        <v>21325931.85727575</v>
      </c>
      <c r="K4" s="52">
        <f t="shared" si="0"/>
        <v>22476757.44849864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16210480</v>
      </c>
      <c r="D5" s="34">
        <v>17507557</v>
      </c>
      <c r="E5" s="34">
        <v>18101475</v>
      </c>
      <c r="F5" s="35">
        <v>18739909</v>
      </c>
      <c r="G5" s="34">
        <v>18844412</v>
      </c>
      <c r="H5" s="36">
        <v>19081746</v>
      </c>
      <c r="I5" s="34">
        <v>19119189.789999999</v>
      </c>
      <c r="J5" s="34">
        <v>20100590.669709999</v>
      </c>
      <c r="K5" s="36">
        <v>21186505.879598338</v>
      </c>
      <c r="AA5" s="27">
        <v>15</v>
      </c>
    </row>
    <row r="6" spans="1:27" s="15" customFormat="1" ht="12.75" customHeight="1" x14ac:dyDescent="0.25">
      <c r="A6" s="32"/>
      <c r="B6" s="22" t="s">
        <v>25</v>
      </c>
      <c r="C6" s="24">
        <v>1371962.9999999998</v>
      </c>
      <c r="D6" s="23">
        <v>645070</v>
      </c>
      <c r="E6" s="23">
        <v>889218</v>
      </c>
      <c r="F6" s="24">
        <v>385941.44999999995</v>
      </c>
      <c r="G6" s="23">
        <v>1090469.45</v>
      </c>
      <c r="H6" s="25">
        <v>965583</v>
      </c>
      <c r="I6" s="23">
        <v>1170337.47175</v>
      </c>
      <c r="J6" s="23">
        <v>1225341.1875657497</v>
      </c>
      <c r="K6" s="25">
        <v>1290251.5689003004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3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1155789</v>
      </c>
      <c r="D8" s="52">
        <f t="shared" ref="D8:K8" si="1">SUM(D9:D15)</f>
        <v>2131005</v>
      </c>
      <c r="E8" s="52">
        <f t="shared" si="1"/>
        <v>1906492</v>
      </c>
      <c r="F8" s="53">
        <f t="shared" si="1"/>
        <v>2503917.645</v>
      </c>
      <c r="G8" s="52">
        <f t="shared" si="1"/>
        <v>1866089.645</v>
      </c>
      <c r="H8" s="54">
        <f t="shared" si="1"/>
        <v>1967806</v>
      </c>
      <c r="I8" s="52">
        <f t="shared" si="1"/>
        <v>1938669</v>
      </c>
      <c r="J8" s="52">
        <f t="shared" si="1"/>
        <v>1998724.7390000001</v>
      </c>
      <c r="K8" s="52">
        <f t="shared" si="1"/>
        <v>2106656.140716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0</v>
      </c>
      <c r="D10" s="23">
        <v>0</v>
      </c>
      <c r="E10" s="23">
        <v>19</v>
      </c>
      <c r="F10" s="24">
        <v>0</v>
      </c>
      <c r="G10" s="23">
        <v>0</v>
      </c>
      <c r="H10" s="25">
        <v>136</v>
      </c>
      <c r="I10" s="23">
        <v>0</v>
      </c>
      <c r="J10" s="23">
        <v>0</v>
      </c>
      <c r="K10" s="25">
        <v>0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1077753</v>
      </c>
      <c r="D14" s="23">
        <v>1997788</v>
      </c>
      <c r="E14" s="23">
        <v>1734947</v>
      </c>
      <c r="F14" s="24">
        <v>2400680.645</v>
      </c>
      <c r="G14" s="23">
        <v>1762852.645</v>
      </c>
      <c r="H14" s="25">
        <v>1823730</v>
      </c>
      <c r="I14" s="23">
        <v>1814064</v>
      </c>
      <c r="J14" s="23">
        <v>1882512.1880000001</v>
      </c>
      <c r="K14" s="25">
        <v>1984168.1119619999</v>
      </c>
    </row>
    <row r="15" spans="1:27" s="15" customFormat="1" ht="12.75" customHeight="1" x14ac:dyDescent="0.2">
      <c r="A15" s="21"/>
      <c r="B15" s="22" t="s">
        <v>34</v>
      </c>
      <c r="C15" s="38">
        <v>78036</v>
      </c>
      <c r="D15" s="39">
        <v>133217</v>
      </c>
      <c r="E15" s="39">
        <v>171526</v>
      </c>
      <c r="F15" s="38">
        <v>103237</v>
      </c>
      <c r="G15" s="39">
        <v>103237</v>
      </c>
      <c r="H15" s="40">
        <v>143940</v>
      </c>
      <c r="I15" s="39">
        <v>124605</v>
      </c>
      <c r="J15" s="39">
        <v>116212.55099999999</v>
      </c>
      <c r="K15" s="40">
        <v>122488.028754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41171</v>
      </c>
      <c r="D16" s="52">
        <f t="shared" ref="D16:K16" si="2">SUM(D17:D23)</f>
        <v>58243</v>
      </c>
      <c r="E16" s="52">
        <f t="shared" si="2"/>
        <v>22081</v>
      </c>
      <c r="F16" s="53">
        <f t="shared" si="2"/>
        <v>27140.75</v>
      </c>
      <c r="G16" s="52">
        <f t="shared" si="2"/>
        <v>26640.75</v>
      </c>
      <c r="H16" s="54">
        <f t="shared" si="2"/>
        <v>16703</v>
      </c>
      <c r="I16" s="52">
        <f t="shared" si="2"/>
        <v>38660</v>
      </c>
      <c r="J16" s="52">
        <f t="shared" si="2"/>
        <v>39870.379998749995</v>
      </c>
      <c r="K16" s="52">
        <f t="shared" si="2"/>
        <v>42080.5218386825</v>
      </c>
    </row>
    <row r="17" spans="1:11" s="15" customFormat="1" ht="12.75" customHeight="1" x14ac:dyDescent="0.2">
      <c r="A17" s="21"/>
      <c r="B17" s="22" t="s">
        <v>36</v>
      </c>
      <c r="C17" s="35">
        <v>9608</v>
      </c>
      <c r="D17" s="34">
        <v>10012</v>
      </c>
      <c r="E17" s="34">
        <v>0</v>
      </c>
      <c r="F17" s="35">
        <v>10317</v>
      </c>
      <c r="G17" s="34">
        <v>10317</v>
      </c>
      <c r="H17" s="36">
        <v>0</v>
      </c>
      <c r="I17" s="34">
        <v>0</v>
      </c>
      <c r="J17" s="34">
        <v>0</v>
      </c>
      <c r="K17" s="36">
        <v>0</v>
      </c>
    </row>
    <row r="18" spans="1:11" s="15" customFormat="1" ht="12.75" customHeight="1" x14ac:dyDescent="0.2">
      <c r="A18" s="21"/>
      <c r="B18" s="22" t="s">
        <v>37</v>
      </c>
      <c r="C18" s="24">
        <v>20054</v>
      </c>
      <c r="D18" s="23">
        <v>34201</v>
      </c>
      <c r="E18" s="23">
        <v>18133</v>
      </c>
      <c r="F18" s="24">
        <v>11522.75</v>
      </c>
      <c r="G18" s="23">
        <v>11022.75</v>
      </c>
      <c r="H18" s="25">
        <v>11402</v>
      </c>
      <c r="I18" s="23">
        <v>38660</v>
      </c>
      <c r="J18" s="23">
        <v>34031.180504999997</v>
      </c>
      <c r="K18" s="25">
        <v>35926.005572269998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11509</v>
      </c>
      <c r="D23" s="39">
        <v>14030</v>
      </c>
      <c r="E23" s="39">
        <v>3948</v>
      </c>
      <c r="F23" s="38">
        <v>5301</v>
      </c>
      <c r="G23" s="39">
        <v>5301</v>
      </c>
      <c r="H23" s="40">
        <v>5301</v>
      </c>
      <c r="I23" s="39">
        <v>0</v>
      </c>
      <c r="J23" s="39">
        <v>5839.1994937500003</v>
      </c>
      <c r="K23" s="40">
        <v>6154.516266412501</v>
      </c>
    </row>
    <row r="24" spans="1:11" s="15" customFormat="1" ht="12.75" customHeight="1" x14ac:dyDescent="0.2">
      <c r="A24" s="21"/>
      <c r="B24" s="63" t="s">
        <v>43</v>
      </c>
      <c r="C24" s="52">
        <v>7466</v>
      </c>
      <c r="D24" s="52">
        <v>0</v>
      </c>
      <c r="E24" s="52">
        <v>125671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18786869</v>
      </c>
      <c r="D26" s="28">
        <f t="shared" ref="D26:K26" si="3">+D4+D8+D16+D24</f>
        <v>20341875</v>
      </c>
      <c r="E26" s="28">
        <f t="shared" si="3"/>
        <v>21044937</v>
      </c>
      <c r="F26" s="29">
        <f t="shared" si="3"/>
        <v>21656908.844999999</v>
      </c>
      <c r="G26" s="28">
        <f t="shared" si="3"/>
        <v>21827611.844999999</v>
      </c>
      <c r="H26" s="30">
        <f t="shared" si="3"/>
        <v>22031841</v>
      </c>
      <c r="I26" s="28">
        <f t="shared" si="3"/>
        <v>22266856.261749998</v>
      </c>
      <c r="J26" s="28">
        <f t="shared" si="3"/>
        <v>23364526.976274502</v>
      </c>
      <c r="K26" s="28">
        <f t="shared" si="3"/>
        <v>24625494.111053325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A247"/>
  <sheetViews>
    <sheetView showGridLines="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25" width="9.140625" style="31"/>
    <col min="26" max="26" width="9.140625" style="5"/>
    <col min="27" max="16384" width="9.140625" style="31"/>
  </cols>
  <sheetData>
    <row r="1" spans="1:27" s="4" customFormat="1" ht="15.75" customHeight="1" x14ac:dyDescent="0.2">
      <c r="A1" s="1" t="s">
        <v>185</v>
      </c>
      <c r="B1" s="2"/>
      <c r="C1" s="3"/>
      <c r="D1" s="3"/>
      <c r="E1" s="3"/>
      <c r="F1" s="3"/>
      <c r="G1" s="3"/>
      <c r="H1" s="3"/>
      <c r="I1" s="3"/>
      <c r="J1" s="3"/>
      <c r="K1" s="3"/>
      <c r="Z1" s="5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  <c r="Z2" s="16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  <c r="Z3" s="20" t="s">
        <v>6</v>
      </c>
    </row>
    <row r="4" spans="1:27" s="15" customFormat="1" ht="12.75" customHeight="1" x14ac:dyDescent="0.2">
      <c r="A4" s="21"/>
      <c r="B4" s="59" t="s">
        <v>133</v>
      </c>
      <c r="C4" s="23">
        <v>31843</v>
      </c>
      <c r="D4" s="23">
        <v>35316</v>
      </c>
      <c r="E4" s="23">
        <v>37427</v>
      </c>
      <c r="F4" s="35">
        <v>60100</v>
      </c>
      <c r="G4" s="34">
        <v>59769</v>
      </c>
      <c r="H4" s="36">
        <v>58833</v>
      </c>
      <c r="I4" s="23">
        <v>66079</v>
      </c>
      <c r="J4" s="23">
        <v>69251.159299999999</v>
      </c>
      <c r="K4" s="23">
        <v>72990.721902200006</v>
      </c>
      <c r="Z4" s="16">
        <f t="shared" ref="Z4:Z20" si="0">IF(LEN(B4)&lt;5,0,1)</f>
        <v>1</v>
      </c>
      <c r="AA4" s="26" t="s">
        <v>7</v>
      </c>
    </row>
    <row r="5" spans="1:27" s="15" customFormat="1" ht="12.75" customHeight="1" x14ac:dyDescent="0.2">
      <c r="A5" s="21"/>
      <c r="B5" s="59" t="s">
        <v>134</v>
      </c>
      <c r="C5" s="23">
        <v>19300</v>
      </c>
      <c r="D5" s="23">
        <v>20362</v>
      </c>
      <c r="E5" s="23">
        <v>21429</v>
      </c>
      <c r="F5" s="24">
        <v>40567</v>
      </c>
      <c r="G5" s="23">
        <v>40376</v>
      </c>
      <c r="H5" s="25">
        <v>40581</v>
      </c>
      <c r="I5" s="23">
        <v>46063</v>
      </c>
      <c r="J5" s="23">
        <v>48276.117850000002</v>
      </c>
      <c r="K5" s="23">
        <v>50883.028213900005</v>
      </c>
      <c r="Z5" s="16">
        <f t="shared" si="0"/>
        <v>1</v>
      </c>
      <c r="AA5" s="27">
        <v>17</v>
      </c>
    </row>
    <row r="6" spans="1:27" s="15" customFormat="1" ht="12.75" hidden="1" customHeight="1" x14ac:dyDescent="0.2">
      <c r="A6" s="21"/>
      <c r="B6" s="59" t="s">
        <v>44</v>
      </c>
      <c r="C6" s="23"/>
      <c r="D6" s="23"/>
      <c r="E6" s="23"/>
      <c r="F6" s="24"/>
      <c r="G6" s="23"/>
      <c r="H6" s="25"/>
      <c r="I6" s="23"/>
      <c r="J6" s="23"/>
      <c r="K6" s="23"/>
      <c r="Z6" s="16">
        <f t="shared" si="0"/>
        <v>0</v>
      </c>
      <c r="AA6" s="26" t="s">
        <v>8</v>
      </c>
    </row>
    <row r="7" spans="1:27" s="15" customFormat="1" ht="12.75" hidden="1" customHeight="1" x14ac:dyDescent="0.2">
      <c r="A7" s="21"/>
      <c r="B7" s="59" t="s">
        <v>44</v>
      </c>
      <c r="C7" s="23"/>
      <c r="D7" s="23"/>
      <c r="E7" s="23"/>
      <c r="F7" s="24"/>
      <c r="G7" s="23"/>
      <c r="H7" s="25"/>
      <c r="I7" s="23"/>
      <c r="J7" s="23"/>
      <c r="K7" s="23"/>
      <c r="Z7" s="16">
        <f t="shared" si="0"/>
        <v>0</v>
      </c>
      <c r="AA7" s="27">
        <v>1</v>
      </c>
    </row>
    <row r="8" spans="1:27" s="15" customFormat="1" ht="12.75" hidden="1" customHeight="1" x14ac:dyDescent="0.2">
      <c r="A8" s="21"/>
      <c r="B8" s="59" t="s">
        <v>44</v>
      </c>
      <c r="C8" s="23"/>
      <c r="D8" s="23"/>
      <c r="E8" s="23"/>
      <c r="F8" s="24"/>
      <c r="G8" s="23"/>
      <c r="H8" s="25"/>
      <c r="I8" s="23"/>
      <c r="J8" s="23"/>
      <c r="K8" s="23"/>
      <c r="Z8" s="16">
        <f t="shared" si="0"/>
        <v>0</v>
      </c>
      <c r="AA8" s="26" t="s">
        <v>9</v>
      </c>
    </row>
    <row r="9" spans="1:27" s="15" customFormat="1" ht="12.75" hidden="1" customHeight="1" x14ac:dyDescent="0.2">
      <c r="A9" s="21"/>
      <c r="B9" s="59" t="s">
        <v>44</v>
      </c>
      <c r="C9" s="23"/>
      <c r="D9" s="23"/>
      <c r="E9" s="23"/>
      <c r="F9" s="24"/>
      <c r="G9" s="23"/>
      <c r="H9" s="25"/>
      <c r="I9" s="23"/>
      <c r="J9" s="23"/>
      <c r="K9" s="23"/>
      <c r="Z9" s="16">
        <f t="shared" si="0"/>
        <v>0</v>
      </c>
      <c r="AA9" s="15" t="s">
        <v>44</v>
      </c>
    </row>
    <row r="10" spans="1:27" s="15" customFormat="1" ht="12.75" hidden="1" customHeight="1" x14ac:dyDescent="0.2">
      <c r="A10" s="21"/>
      <c r="B10" s="59" t="s">
        <v>44</v>
      </c>
      <c r="C10" s="23"/>
      <c r="D10" s="23"/>
      <c r="E10" s="23"/>
      <c r="F10" s="24"/>
      <c r="G10" s="23"/>
      <c r="H10" s="25"/>
      <c r="I10" s="23"/>
      <c r="J10" s="23"/>
      <c r="K10" s="23"/>
      <c r="Z10" s="16">
        <f t="shared" si="0"/>
        <v>0</v>
      </c>
    </row>
    <row r="11" spans="1:27" s="15" customFormat="1" ht="12.75" hidden="1" customHeight="1" x14ac:dyDescent="0.2">
      <c r="A11" s="21"/>
      <c r="B11" s="59" t="s">
        <v>44</v>
      </c>
      <c r="C11" s="23"/>
      <c r="D11" s="23"/>
      <c r="E11" s="23"/>
      <c r="F11" s="24"/>
      <c r="G11" s="23"/>
      <c r="H11" s="25"/>
      <c r="I11" s="23"/>
      <c r="J11" s="23"/>
      <c r="K11" s="23"/>
      <c r="Z11" s="16">
        <f t="shared" si="0"/>
        <v>0</v>
      </c>
    </row>
    <row r="12" spans="1:27" s="15" customFormat="1" ht="12.75" hidden="1" customHeight="1" x14ac:dyDescent="0.2">
      <c r="A12" s="21"/>
      <c r="B12" s="59" t="s">
        <v>44</v>
      </c>
      <c r="C12" s="23"/>
      <c r="D12" s="23"/>
      <c r="E12" s="23"/>
      <c r="F12" s="24"/>
      <c r="G12" s="23"/>
      <c r="H12" s="25"/>
      <c r="I12" s="23"/>
      <c r="J12" s="23"/>
      <c r="K12" s="23"/>
      <c r="Z12" s="16">
        <f t="shared" si="0"/>
        <v>0</v>
      </c>
    </row>
    <row r="13" spans="1:27" s="15" customFormat="1" ht="12.75" hidden="1" customHeight="1" x14ac:dyDescent="0.2">
      <c r="A13" s="21"/>
      <c r="B13" s="59" t="s">
        <v>44</v>
      </c>
      <c r="C13" s="23"/>
      <c r="D13" s="23"/>
      <c r="E13" s="23"/>
      <c r="F13" s="24"/>
      <c r="G13" s="23"/>
      <c r="H13" s="25"/>
      <c r="I13" s="23"/>
      <c r="J13" s="23"/>
      <c r="K13" s="23"/>
      <c r="Z13" s="16">
        <f t="shared" si="0"/>
        <v>0</v>
      </c>
    </row>
    <row r="14" spans="1:27" s="15" customFormat="1" ht="12.75" hidden="1" customHeight="1" x14ac:dyDescent="0.2">
      <c r="A14" s="21"/>
      <c r="B14" s="59" t="s">
        <v>44</v>
      </c>
      <c r="C14" s="23"/>
      <c r="D14" s="23"/>
      <c r="E14" s="23"/>
      <c r="F14" s="24"/>
      <c r="G14" s="23"/>
      <c r="H14" s="25"/>
      <c r="I14" s="23"/>
      <c r="J14" s="23"/>
      <c r="K14" s="23"/>
      <c r="Z14" s="16">
        <f t="shared" si="0"/>
        <v>0</v>
      </c>
    </row>
    <row r="15" spans="1:27" s="15" customFormat="1" ht="12.75" hidden="1" customHeight="1" x14ac:dyDescent="0.2">
      <c r="A15" s="21"/>
      <c r="B15" s="59" t="s">
        <v>44</v>
      </c>
      <c r="C15" s="23"/>
      <c r="D15" s="23"/>
      <c r="E15" s="23"/>
      <c r="F15" s="24"/>
      <c r="G15" s="23"/>
      <c r="H15" s="25"/>
      <c r="I15" s="23"/>
      <c r="J15" s="23"/>
      <c r="K15" s="23"/>
      <c r="Z15" s="16">
        <f t="shared" si="0"/>
        <v>0</v>
      </c>
    </row>
    <row r="16" spans="1:27" s="15" customFormat="1" ht="12.75" hidden="1" customHeight="1" x14ac:dyDescent="0.25">
      <c r="A16" s="32"/>
      <c r="B16" s="59" t="s">
        <v>44</v>
      </c>
      <c r="C16" s="23"/>
      <c r="D16" s="23"/>
      <c r="E16" s="23"/>
      <c r="F16" s="24"/>
      <c r="G16" s="23"/>
      <c r="H16" s="25"/>
      <c r="I16" s="23"/>
      <c r="J16" s="23"/>
      <c r="K16" s="23"/>
      <c r="Z16" s="16">
        <f t="shared" si="0"/>
        <v>0</v>
      </c>
    </row>
    <row r="17" spans="1:26" s="15" customFormat="1" ht="12.75" hidden="1" customHeight="1" x14ac:dyDescent="0.25">
      <c r="A17" s="32"/>
      <c r="B17" s="59" t="s">
        <v>44</v>
      </c>
      <c r="C17" s="23"/>
      <c r="D17" s="23"/>
      <c r="E17" s="23"/>
      <c r="F17" s="24"/>
      <c r="G17" s="23"/>
      <c r="H17" s="25"/>
      <c r="I17" s="23"/>
      <c r="J17" s="23"/>
      <c r="K17" s="23"/>
      <c r="Z17" s="16">
        <f t="shared" si="0"/>
        <v>0</v>
      </c>
    </row>
    <row r="18" spans="1:26" s="15" customFormat="1" ht="12.75" hidden="1" customHeight="1" x14ac:dyDescent="0.2">
      <c r="A18" s="21"/>
      <c r="B18" s="59" t="s">
        <v>44</v>
      </c>
      <c r="C18" s="23"/>
      <c r="D18" s="23"/>
      <c r="E18" s="23"/>
      <c r="F18" s="24"/>
      <c r="G18" s="23"/>
      <c r="H18" s="25"/>
      <c r="I18" s="23"/>
      <c r="J18" s="23"/>
      <c r="K18" s="23"/>
      <c r="Z18" s="16">
        <f t="shared" si="0"/>
        <v>0</v>
      </c>
    </row>
    <row r="19" spans="1:26" s="15" customFormat="1" ht="12.75" customHeight="1" x14ac:dyDescent="0.25">
      <c r="A19" s="44"/>
      <c r="B19" s="45" t="s">
        <v>22</v>
      </c>
      <c r="C19" s="28">
        <f>SUM(C4:C18)</f>
        <v>51143</v>
      </c>
      <c r="D19" s="28">
        <f t="shared" ref="D19:K19" si="1">SUM(D4:D18)</f>
        <v>55678</v>
      </c>
      <c r="E19" s="28">
        <f t="shared" si="1"/>
        <v>58856</v>
      </c>
      <c r="F19" s="29">
        <f t="shared" si="1"/>
        <v>100667</v>
      </c>
      <c r="G19" s="28">
        <f t="shared" si="1"/>
        <v>100145</v>
      </c>
      <c r="H19" s="30">
        <f t="shared" si="1"/>
        <v>99414</v>
      </c>
      <c r="I19" s="28">
        <f t="shared" si="1"/>
        <v>112142</v>
      </c>
      <c r="J19" s="28">
        <f t="shared" si="1"/>
        <v>117527.27715000001</v>
      </c>
      <c r="K19" s="28">
        <f t="shared" si="1"/>
        <v>123873.75011610001</v>
      </c>
      <c r="Z19" s="16">
        <f t="shared" si="0"/>
        <v>1</v>
      </c>
    </row>
    <row r="20" spans="1:26" s="15" customFormat="1" hidden="1" x14ac:dyDescent="0.25">
      <c r="A20" s="60"/>
      <c r="Z20" s="16">
        <f t="shared" si="0"/>
        <v>0</v>
      </c>
    </row>
    <row r="21" spans="1:26" s="15" customFormat="1" x14ac:dyDescent="0.2">
      <c r="Z21" s="16"/>
    </row>
    <row r="22" spans="1:26" s="15" customFormat="1" x14ac:dyDescent="0.2">
      <c r="Z22" s="16"/>
    </row>
    <row r="23" spans="1:26" s="15" customFormat="1" x14ac:dyDescent="0.2">
      <c r="Z23" s="16"/>
    </row>
    <row r="24" spans="1:26" s="15" customFormat="1" x14ac:dyDescent="0.2">
      <c r="Z24" s="16"/>
    </row>
    <row r="25" spans="1:26" s="15" customFormat="1" x14ac:dyDescent="0.2">
      <c r="Z25" s="16"/>
    </row>
    <row r="26" spans="1:26" s="15" customFormat="1" x14ac:dyDescent="0.2">
      <c r="Z26" s="16"/>
    </row>
    <row r="27" spans="1:26" s="15" customFormat="1" x14ac:dyDescent="0.2">
      <c r="Z27" s="16"/>
    </row>
    <row r="28" spans="1:26" s="15" customFormat="1" x14ac:dyDescent="0.2">
      <c r="Z28" s="16"/>
    </row>
    <row r="29" spans="1:26" s="15" customFormat="1" x14ac:dyDescent="0.2">
      <c r="Z29" s="16"/>
    </row>
    <row r="30" spans="1:26" s="15" customFormat="1" x14ac:dyDescent="0.2">
      <c r="Z30" s="16"/>
    </row>
    <row r="31" spans="1:26" s="15" customFormat="1" x14ac:dyDescent="0.2">
      <c r="Z31" s="16"/>
    </row>
    <row r="32" spans="1:26" s="15" customFormat="1" x14ac:dyDescent="0.2">
      <c r="Z32" s="16"/>
    </row>
    <row r="33" spans="26:26" s="15" customFormat="1" x14ac:dyDescent="0.2">
      <c r="Z33" s="16"/>
    </row>
    <row r="34" spans="26:26" s="15" customFormat="1" x14ac:dyDescent="0.2">
      <c r="Z34" s="16"/>
    </row>
    <row r="35" spans="26:26" s="15" customFormat="1" x14ac:dyDescent="0.2">
      <c r="Z35" s="16"/>
    </row>
    <row r="36" spans="26:26" s="15" customFormat="1" x14ac:dyDescent="0.2">
      <c r="Z36" s="16"/>
    </row>
    <row r="37" spans="26:26" s="15" customFormat="1" x14ac:dyDescent="0.2">
      <c r="Z37" s="16"/>
    </row>
    <row r="38" spans="26:26" s="15" customFormat="1" x14ac:dyDescent="0.2">
      <c r="Z38" s="16"/>
    </row>
    <row r="39" spans="26:26" s="15" customFormat="1" x14ac:dyDescent="0.2">
      <c r="Z39" s="16"/>
    </row>
    <row r="40" spans="26:26" s="15" customFormat="1" x14ac:dyDescent="0.2">
      <c r="Z40" s="16"/>
    </row>
    <row r="41" spans="26:26" s="15" customFormat="1" x14ac:dyDescent="0.2">
      <c r="Z41" s="16"/>
    </row>
    <row r="42" spans="26:26" s="15" customFormat="1" x14ac:dyDescent="0.2">
      <c r="Z42" s="16"/>
    </row>
    <row r="43" spans="26:26" s="15" customFormat="1" x14ac:dyDescent="0.2">
      <c r="Z43" s="16"/>
    </row>
    <row r="44" spans="26:26" s="15" customFormat="1" x14ac:dyDescent="0.2">
      <c r="Z44" s="16"/>
    </row>
    <row r="45" spans="26:26" s="15" customFormat="1" x14ac:dyDescent="0.2">
      <c r="Z45" s="16"/>
    </row>
    <row r="46" spans="26:26" s="15" customFormat="1" x14ac:dyDescent="0.2">
      <c r="Z46" s="16"/>
    </row>
    <row r="47" spans="26:26" s="15" customFormat="1" x14ac:dyDescent="0.2">
      <c r="Z47" s="16"/>
    </row>
    <row r="48" spans="26:26" s="15" customFormat="1" x14ac:dyDescent="0.2">
      <c r="Z48" s="16"/>
    </row>
    <row r="49" spans="26:26" s="15" customFormat="1" x14ac:dyDescent="0.2">
      <c r="Z49" s="16"/>
    </row>
    <row r="50" spans="26:26" s="15" customFormat="1" x14ac:dyDescent="0.2">
      <c r="Z50" s="16"/>
    </row>
    <row r="51" spans="26:26" s="15" customFormat="1" x14ac:dyDescent="0.2">
      <c r="Z51" s="16"/>
    </row>
    <row r="52" spans="26:26" s="15" customFormat="1" x14ac:dyDescent="0.2">
      <c r="Z52" s="16"/>
    </row>
    <row r="53" spans="26:26" s="15" customFormat="1" x14ac:dyDescent="0.2">
      <c r="Z53" s="16"/>
    </row>
    <row r="54" spans="26:26" s="15" customFormat="1" x14ac:dyDescent="0.2">
      <c r="Z54" s="16"/>
    </row>
    <row r="55" spans="26:26" s="15" customFormat="1" x14ac:dyDescent="0.2">
      <c r="Z55" s="16"/>
    </row>
    <row r="56" spans="26:26" s="15" customFormat="1" x14ac:dyDescent="0.2">
      <c r="Z56" s="16"/>
    </row>
    <row r="57" spans="26:26" s="15" customFormat="1" x14ac:dyDescent="0.2">
      <c r="Z57" s="16"/>
    </row>
    <row r="58" spans="26:26" s="15" customFormat="1" x14ac:dyDescent="0.2">
      <c r="Z58" s="16"/>
    </row>
    <row r="59" spans="26:26" s="15" customFormat="1" x14ac:dyDescent="0.2">
      <c r="Z59" s="16"/>
    </row>
    <row r="60" spans="26:26" s="15" customFormat="1" x14ac:dyDescent="0.2">
      <c r="Z60" s="16"/>
    </row>
    <row r="61" spans="26:26" s="15" customFormat="1" x14ac:dyDescent="0.2">
      <c r="Z61" s="16"/>
    </row>
    <row r="62" spans="26:26" s="15" customFormat="1" x14ac:dyDescent="0.2">
      <c r="Z62" s="16"/>
    </row>
    <row r="63" spans="26:26" s="15" customFormat="1" x14ac:dyDescent="0.2">
      <c r="Z63" s="16"/>
    </row>
    <row r="64" spans="26:26" s="15" customFormat="1" x14ac:dyDescent="0.2">
      <c r="Z64" s="16"/>
    </row>
    <row r="65" spans="26:26" s="15" customFormat="1" x14ac:dyDescent="0.2">
      <c r="Z65" s="16"/>
    </row>
    <row r="66" spans="26:26" s="15" customFormat="1" x14ac:dyDescent="0.2">
      <c r="Z66" s="16"/>
    </row>
    <row r="67" spans="26:26" s="15" customFormat="1" x14ac:dyDescent="0.2">
      <c r="Z67" s="16"/>
    </row>
    <row r="68" spans="26:26" s="15" customFormat="1" x14ac:dyDescent="0.2">
      <c r="Z68" s="16"/>
    </row>
    <row r="69" spans="26:26" s="15" customFormat="1" x14ac:dyDescent="0.2">
      <c r="Z69" s="16"/>
    </row>
    <row r="70" spans="26:26" s="15" customFormat="1" x14ac:dyDescent="0.2">
      <c r="Z70" s="16"/>
    </row>
    <row r="71" spans="26:26" s="15" customFormat="1" x14ac:dyDescent="0.2">
      <c r="Z71" s="16"/>
    </row>
    <row r="72" spans="26:26" s="15" customFormat="1" x14ac:dyDescent="0.2">
      <c r="Z72" s="16"/>
    </row>
    <row r="73" spans="26:26" s="15" customFormat="1" x14ac:dyDescent="0.2">
      <c r="Z73" s="16"/>
    </row>
    <row r="74" spans="26:26" s="15" customFormat="1" x14ac:dyDescent="0.2">
      <c r="Z74" s="16"/>
    </row>
    <row r="75" spans="26:26" s="15" customFormat="1" x14ac:dyDescent="0.2">
      <c r="Z75" s="16"/>
    </row>
    <row r="76" spans="26:26" s="15" customFormat="1" x14ac:dyDescent="0.2">
      <c r="Z76" s="16"/>
    </row>
    <row r="77" spans="26:26" s="15" customFormat="1" x14ac:dyDescent="0.2">
      <c r="Z77" s="16"/>
    </row>
    <row r="78" spans="26:26" s="15" customFormat="1" x14ac:dyDescent="0.2">
      <c r="Z78" s="16"/>
    </row>
    <row r="79" spans="26:26" s="15" customFormat="1" x14ac:dyDescent="0.2">
      <c r="Z79" s="16"/>
    </row>
    <row r="80" spans="26:26" s="15" customFormat="1" x14ac:dyDescent="0.2">
      <c r="Z80" s="16"/>
    </row>
    <row r="81" spans="26:26" s="15" customFormat="1" x14ac:dyDescent="0.2">
      <c r="Z81" s="16"/>
    </row>
    <row r="82" spans="26:26" s="15" customFormat="1" x14ac:dyDescent="0.2">
      <c r="Z82" s="16"/>
    </row>
    <row r="83" spans="26:26" s="15" customFormat="1" x14ac:dyDescent="0.2">
      <c r="Z83" s="16"/>
    </row>
    <row r="84" spans="26:26" s="15" customFormat="1" x14ac:dyDescent="0.2">
      <c r="Z84" s="16"/>
    </row>
    <row r="85" spans="26:26" s="15" customFormat="1" x14ac:dyDescent="0.2">
      <c r="Z85" s="16"/>
    </row>
    <row r="86" spans="26:26" s="15" customFormat="1" x14ac:dyDescent="0.2">
      <c r="Z86" s="16"/>
    </row>
    <row r="87" spans="26:26" s="15" customFormat="1" x14ac:dyDescent="0.2">
      <c r="Z87" s="16"/>
    </row>
    <row r="88" spans="26:26" s="15" customFormat="1" x14ac:dyDescent="0.2">
      <c r="Z88" s="16"/>
    </row>
    <row r="89" spans="26:26" s="15" customFormat="1" x14ac:dyDescent="0.2">
      <c r="Z89" s="16"/>
    </row>
    <row r="90" spans="26:26" s="15" customFormat="1" x14ac:dyDescent="0.2">
      <c r="Z90" s="16"/>
    </row>
    <row r="91" spans="26:26" s="15" customFormat="1" x14ac:dyDescent="0.2">
      <c r="Z91" s="16"/>
    </row>
    <row r="92" spans="26:26" s="15" customFormat="1" x14ac:dyDescent="0.2">
      <c r="Z92" s="16"/>
    </row>
    <row r="93" spans="26:26" s="15" customFormat="1" x14ac:dyDescent="0.2">
      <c r="Z93" s="16"/>
    </row>
    <row r="94" spans="26:26" s="15" customFormat="1" x14ac:dyDescent="0.2">
      <c r="Z94" s="16"/>
    </row>
    <row r="95" spans="26:26" s="15" customFormat="1" x14ac:dyDescent="0.2">
      <c r="Z95" s="16"/>
    </row>
    <row r="96" spans="26:26" s="15" customFormat="1" x14ac:dyDescent="0.2">
      <c r="Z96" s="16"/>
    </row>
    <row r="97" spans="26:26" s="15" customFormat="1" x14ac:dyDescent="0.2">
      <c r="Z97" s="16"/>
    </row>
    <row r="98" spans="26:26" s="15" customFormat="1" x14ac:dyDescent="0.2">
      <c r="Z98" s="16"/>
    </row>
    <row r="99" spans="26:26" s="15" customFormat="1" x14ac:dyDescent="0.2">
      <c r="Z99" s="16"/>
    </row>
    <row r="100" spans="26:26" s="15" customFormat="1" x14ac:dyDescent="0.2">
      <c r="Z100" s="16"/>
    </row>
    <row r="101" spans="26:26" s="15" customFormat="1" x14ac:dyDescent="0.2">
      <c r="Z101" s="16"/>
    </row>
    <row r="102" spans="26:26" s="15" customFormat="1" x14ac:dyDescent="0.2">
      <c r="Z102" s="16"/>
    </row>
    <row r="103" spans="26:26" s="15" customFormat="1" x14ac:dyDescent="0.2">
      <c r="Z103" s="16"/>
    </row>
    <row r="104" spans="26:26" s="15" customFormat="1" x14ac:dyDescent="0.2">
      <c r="Z104" s="16"/>
    </row>
    <row r="105" spans="26:26" s="15" customFormat="1" x14ac:dyDescent="0.2">
      <c r="Z105" s="16"/>
    </row>
    <row r="106" spans="26:26" s="15" customFormat="1" x14ac:dyDescent="0.2">
      <c r="Z106" s="16"/>
    </row>
    <row r="107" spans="26:26" s="15" customFormat="1" x14ac:dyDescent="0.2">
      <c r="Z107" s="16"/>
    </row>
    <row r="108" spans="26:26" s="15" customFormat="1" x14ac:dyDescent="0.2">
      <c r="Z108" s="16"/>
    </row>
    <row r="109" spans="26:26" s="15" customFormat="1" x14ac:dyDescent="0.2">
      <c r="Z109" s="16"/>
    </row>
    <row r="110" spans="26:26" s="15" customFormat="1" x14ac:dyDescent="0.2">
      <c r="Z110" s="16"/>
    </row>
    <row r="111" spans="26:26" s="15" customFormat="1" x14ac:dyDescent="0.2">
      <c r="Z111" s="16"/>
    </row>
    <row r="112" spans="26:26" s="15" customFormat="1" x14ac:dyDescent="0.2">
      <c r="Z112" s="16"/>
    </row>
    <row r="113" spans="26:26" s="15" customFormat="1" x14ac:dyDescent="0.2">
      <c r="Z113" s="16"/>
    </row>
    <row r="114" spans="26:26" s="15" customFormat="1" x14ac:dyDescent="0.2">
      <c r="Z114" s="16"/>
    </row>
    <row r="115" spans="26:26" s="15" customFormat="1" x14ac:dyDescent="0.2">
      <c r="Z115" s="16"/>
    </row>
    <row r="116" spans="26:26" s="15" customFormat="1" x14ac:dyDescent="0.2">
      <c r="Z116" s="16"/>
    </row>
    <row r="117" spans="26:26" s="15" customFormat="1" x14ac:dyDescent="0.2">
      <c r="Z117" s="16"/>
    </row>
    <row r="118" spans="26:26" s="15" customFormat="1" x14ac:dyDescent="0.2">
      <c r="Z118" s="16"/>
    </row>
    <row r="119" spans="26:26" s="15" customFormat="1" x14ac:dyDescent="0.2">
      <c r="Z119" s="16"/>
    </row>
    <row r="120" spans="26:26" s="15" customFormat="1" x14ac:dyDescent="0.2">
      <c r="Z120" s="16"/>
    </row>
    <row r="121" spans="26:26" s="15" customFormat="1" x14ac:dyDescent="0.2">
      <c r="Z121" s="16"/>
    </row>
    <row r="122" spans="26:26" s="15" customFormat="1" x14ac:dyDescent="0.2">
      <c r="Z122" s="16"/>
    </row>
    <row r="123" spans="26:26" s="15" customFormat="1" x14ac:dyDescent="0.2">
      <c r="Z123" s="16"/>
    </row>
    <row r="124" spans="26:26" s="15" customFormat="1" x14ac:dyDescent="0.2">
      <c r="Z124" s="16"/>
    </row>
    <row r="125" spans="26:26" s="15" customFormat="1" x14ac:dyDescent="0.2">
      <c r="Z125" s="16"/>
    </row>
    <row r="126" spans="26:26" s="15" customFormat="1" x14ac:dyDescent="0.2">
      <c r="Z126" s="16"/>
    </row>
    <row r="127" spans="26:26" s="15" customFormat="1" x14ac:dyDescent="0.2">
      <c r="Z127" s="16"/>
    </row>
    <row r="128" spans="26:26" s="15" customFormat="1" x14ac:dyDescent="0.2">
      <c r="Z128" s="16"/>
    </row>
    <row r="129" spans="26:26" s="15" customFormat="1" x14ac:dyDescent="0.2">
      <c r="Z129" s="16"/>
    </row>
    <row r="130" spans="26:26" s="15" customFormat="1" x14ac:dyDescent="0.2">
      <c r="Z130" s="16"/>
    </row>
    <row r="131" spans="26:26" s="15" customFormat="1" x14ac:dyDescent="0.2">
      <c r="Z131" s="16"/>
    </row>
    <row r="132" spans="26:26" s="15" customFormat="1" x14ac:dyDescent="0.2">
      <c r="Z132" s="16"/>
    </row>
    <row r="133" spans="26:26" s="15" customFormat="1" x14ac:dyDescent="0.2">
      <c r="Z133" s="16"/>
    </row>
    <row r="134" spans="26:26" s="15" customFormat="1" x14ac:dyDescent="0.2">
      <c r="Z134" s="16"/>
    </row>
    <row r="135" spans="26:26" s="15" customFormat="1" x14ac:dyDescent="0.2">
      <c r="Z135" s="16"/>
    </row>
    <row r="136" spans="26:26" s="15" customFormat="1" x14ac:dyDescent="0.2">
      <c r="Z136" s="16"/>
    </row>
    <row r="137" spans="26:26" s="15" customFormat="1" x14ac:dyDescent="0.2">
      <c r="Z137" s="16"/>
    </row>
    <row r="138" spans="26:26" s="15" customFormat="1" x14ac:dyDescent="0.2">
      <c r="Z138" s="16"/>
    </row>
    <row r="139" spans="26:26" s="15" customFormat="1" x14ac:dyDescent="0.2">
      <c r="Z139" s="16"/>
    </row>
    <row r="140" spans="26:26" s="15" customFormat="1" x14ac:dyDescent="0.2">
      <c r="Z140" s="16"/>
    </row>
    <row r="141" spans="26:26" s="15" customFormat="1" x14ac:dyDescent="0.2">
      <c r="Z141" s="16"/>
    </row>
    <row r="142" spans="26:26" s="15" customFormat="1" x14ac:dyDescent="0.2">
      <c r="Z142" s="16"/>
    </row>
    <row r="143" spans="26:26" s="15" customFormat="1" x14ac:dyDescent="0.2">
      <c r="Z143" s="16"/>
    </row>
    <row r="144" spans="26:26" s="15" customFormat="1" x14ac:dyDescent="0.2">
      <c r="Z144" s="16"/>
    </row>
    <row r="145" spans="26:26" s="15" customFormat="1" x14ac:dyDescent="0.2">
      <c r="Z145" s="16"/>
    </row>
    <row r="146" spans="26:26" s="15" customFormat="1" x14ac:dyDescent="0.2">
      <c r="Z146" s="16"/>
    </row>
    <row r="147" spans="26:26" s="15" customFormat="1" x14ac:dyDescent="0.2">
      <c r="Z147" s="16"/>
    </row>
    <row r="148" spans="26:26" s="15" customFormat="1" x14ac:dyDescent="0.2">
      <c r="Z148" s="16"/>
    </row>
    <row r="149" spans="26:26" s="15" customFormat="1" x14ac:dyDescent="0.2">
      <c r="Z149" s="16"/>
    </row>
    <row r="150" spans="26:26" s="15" customFormat="1" x14ac:dyDescent="0.2">
      <c r="Z150" s="16"/>
    </row>
    <row r="151" spans="26:26" s="15" customFormat="1" x14ac:dyDescent="0.2">
      <c r="Z151" s="16"/>
    </row>
    <row r="152" spans="26:26" s="15" customFormat="1" x14ac:dyDescent="0.2">
      <c r="Z152" s="16"/>
    </row>
    <row r="153" spans="26:26" s="15" customFormat="1" x14ac:dyDescent="0.2">
      <c r="Z153" s="16"/>
    </row>
    <row r="154" spans="26:26" s="15" customFormat="1" x14ac:dyDescent="0.2">
      <c r="Z154" s="16"/>
    </row>
    <row r="155" spans="26:26" s="15" customFormat="1" x14ac:dyDescent="0.2">
      <c r="Z155" s="16"/>
    </row>
    <row r="156" spans="26:26" s="15" customFormat="1" x14ac:dyDescent="0.2">
      <c r="Z156" s="16"/>
    </row>
    <row r="157" spans="26:26" s="15" customFormat="1" x14ac:dyDescent="0.2">
      <c r="Z157" s="16"/>
    </row>
    <row r="158" spans="26:26" s="15" customFormat="1" x14ac:dyDescent="0.2">
      <c r="Z158" s="16"/>
    </row>
    <row r="159" spans="26:26" s="15" customFormat="1" x14ac:dyDescent="0.2">
      <c r="Z159" s="16"/>
    </row>
    <row r="160" spans="26:26" s="15" customFormat="1" x14ac:dyDescent="0.2">
      <c r="Z160" s="16"/>
    </row>
    <row r="161" spans="26:26" s="15" customFormat="1" x14ac:dyDescent="0.2">
      <c r="Z161" s="16"/>
    </row>
    <row r="162" spans="26:26" s="15" customFormat="1" x14ac:dyDescent="0.2">
      <c r="Z162" s="16"/>
    </row>
    <row r="163" spans="26:26" s="15" customFormat="1" x14ac:dyDescent="0.2">
      <c r="Z163" s="16"/>
    </row>
    <row r="164" spans="26:26" s="15" customFormat="1" x14ac:dyDescent="0.2">
      <c r="Z164" s="16"/>
    </row>
    <row r="165" spans="26:26" s="15" customFormat="1" x14ac:dyDescent="0.2">
      <c r="Z165" s="16"/>
    </row>
    <row r="166" spans="26:26" s="15" customFormat="1" x14ac:dyDescent="0.2">
      <c r="Z166" s="16"/>
    </row>
    <row r="167" spans="26:26" s="15" customFormat="1" x14ac:dyDescent="0.2">
      <c r="Z167" s="16"/>
    </row>
    <row r="168" spans="26:26" s="15" customFormat="1" x14ac:dyDescent="0.2">
      <c r="Z168" s="16"/>
    </row>
    <row r="169" spans="26:26" s="15" customFormat="1" x14ac:dyDescent="0.2">
      <c r="Z169" s="16"/>
    </row>
    <row r="170" spans="26:26" s="15" customFormat="1" x14ac:dyDescent="0.2">
      <c r="Z170" s="16"/>
    </row>
    <row r="171" spans="26:26" s="15" customFormat="1" x14ac:dyDescent="0.2">
      <c r="Z171" s="16"/>
    </row>
    <row r="172" spans="26:26" s="15" customFormat="1" x14ac:dyDescent="0.2">
      <c r="Z172" s="16"/>
    </row>
    <row r="173" spans="26:26" s="15" customFormat="1" x14ac:dyDescent="0.2">
      <c r="Z173" s="16"/>
    </row>
    <row r="174" spans="26:26" s="15" customFormat="1" x14ac:dyDescent="0.2">
      <c r="Z174" s="16"/>
    </row>
    <row r="175" spans="26:26" s="15" customFormat="1" x14ac:dyDescent="0.2">
      <c r="Z175" s="16"/>
    </row>
    <row r="176" spans="26:26" s="15" customFormat="1" x14ac:dyDescent="0.2">
      <c r="Z176" s="16"/>
    </row>
    <row r="177" spans="26:26" s="15" customFormat="1" x14ac:dyDescent="0.2">
      <c r="Z177" s="16"/>
    </row>
    <row r="178" spans="26:26" s="15" customFormat="1" x14ac:dyDescent="0.2">
      <c r="Z178" s="16"/>
    </row>
    <row r="179" spans="26:26" s="15" customFormat="1" x14ac:dyDescent="0.2">
      <c r="Z179" s="16"/>
    </row>
    <row r="180" spans="26:26" s="15" customFormat="1" x14ac:dyDescent="0.2">
      <c r="Z180" s="16"/>
    </row>
    <row r="181" spans="26:26" s="15" customFormat="1" x14ac:dyDescent="0.2">
      <c r="Z181" s="16"/>
    </row>
    <row r="182" spans="26:26" s="15" customFormat="1" x14ac:dyDescent="0.2">
      <c r="Z182" s="16"/>
    </row>
    <row r="183" spans="26:26" s="15" customFormat="1" x14ac:dyDescent="0.2">
      <c r="Z183" s="16"/>
    </row>
    <row r="184" spans="26:26" s="15" customFormat="1" x14ac:dyDescent="0.2">
      <c r="Z184" s="16"/>
    </row>
    <row r="185" spans="26:26" s="15" customFormat="1" x14ac:dyDescent="0.2">
      <c r="Z185" s="16"/>
    </row>
    <row r="186" spans="26:26" s="15" customFormat="1" x14ac:dyDescent="0.2">
      <c r="Z186" s="16"/>
    </row>
    <row r="187" spans="26:26" s="15" customFormat="1" x14ac:dyDescent="0.2">
      <c r="Z187" s="16"/>
    </row>
    <row r="188" spans="26:26" s="15" customFormat="1" x14ac:dyDescent="0.2">
      <c r="Z188" s="16"/>
    </row>
    <row r="189" spans="26:26" s="15" customFormat="1" x14ac:dyDescent="0.2">
      <c r="Z189" s="16"/>
    </row>
    <row r="190" spans="26:26" s="15" customFormat="1" x14ac:dyDescent="0.2">
      <c r="Z190" s="16"/>
    </row>
    <row r="191" spans="26:26" s="15" customFormat="1" x14ac:dyDescent="0.2">
      <c r="Z191" s="16"/>
    </row>
    <row r="192" spans="26:26" s="15" customFormat="1" x14ac:dyDescent="0.2">
      <c r="Z192" s="16"/>
    </row>
    <row r="193" spans="26:26" s="15" customFormat="1" x14ac:dyDescent="0.2">
      <c r="Z193" s="16"/>
    </row>
    <row r="194" spans="26:26" s="15" customFormat="1" x14ac:dyDescent="0.2">
      <c r="Z194" s="16"/>
    </row>
    <row r="195" spans="26:26" s="15" customFormat="1" x14ac:dyDescent="0.2">
      <c r="Z195" s="16"/>
    </row>
    <row r="196" spans="26:26" s="15" customFormat="1" x14ac:dyDescent="0.2">
      <c r="Z196" s="16"/>
    </row>
    <row r="197" spans="26:26" s="15" customFormat="1" x14ac:dyDescent="0.2">
      <c r="Z197" s="16"/>
    </row>
    <row r="198" spans="26:26" s="15" customFormat="1" x14ac:dyDescent="0.2">
      <c r="Z198" s="16"/>
    </row>
    <row r="199" spans="26:26" s="15" customFormat="1" x14ac:dyDescent="0.2">
      <c r="Z199" s="16"/>
    </row>
    <row r="200" spans="26:26" s="15" customFormat="1" x14ac:dyDescent="0.2">
      <c r="Z200" s="16"/>
    </row>
    <row r="201" spans="26:26" s="15" customFormat="1" x14ac:dyDescent="0.2">
      <c r="Z201" s="16"/>
    </row>
    <row r="202" spans="26:26" s="15" customFormat="1" x14ac:dyDescent="0.2">
      <c r="Z202" s="16"/>
    </row>
    <row r="203" spans="26:26" s="15" customFormat="1" x14ac:dyDescent="0.2">
      <c r="Z203" s="16"/>
    </row>
    <row r="204" spans="26:26" s="15" customFormat="1" x14ac:dyDescent="0.2">
      <c r="Z204" s="16"/>
    </row>
    <row r="205" spans="26:26" s="15" customFormat="1" x14ac:dyDescent="0.2">
      <c r="Z205" s="16"/>
    </row>
    <row r="206" spans="26:26" s="15" customFormat="1" x14ac:dyDescent="0.2">
      <c r="Z206" s="16"/>
    </row>
    <row r="207" spans="26:26" s="15" customFormat="1" x14ac:dyDescent="0.2">
      <c r="Z207" s="16"/>
    </row>
    <row r="208" spans="26:26" s="15" customFormat="1" x14ac:dyDescent="0.2">
      <c r="Z208" s="16"/>
    </row>
    <row r="209" spans="26:26" s="15" customFormat="1" x14ac:dyDescent="0.2">
      <c r="Z209" s="16"/>
    </row>
    <row r="210" spans="26:26" s="15" customFormat="1" x14ac:dyDescent="0.2">
      <c r="Z210" s="16"/>
    </row>
    <row r="211" spans="26:26" s="15" customFormat="1" x14ac:dyDescent="0.2">
      <c r="Z211" s="16"/>
    </row>
    <row r="212" spans="26:26" s="15" customFormat="1" x14ac:dyDescent="0.2">
      <c r="Z212" s="16"/>
    </row>
    <row r="213" spans="26:26" s="15" customFormat="1" x14ac:dyDescent="0.2">
      <c r="Z213" s="16"/>
    </row>
    <row r="214" spans="26:26" s="15" customFormat="1" x14ac:dyDescent="0.2">
      <c r="Z214" s="16"/>
    </row>
    <row r="215" spans="26:26" s="15" customFormat="1" x14ac:dyDescent="0.2">
      <c r="Z215" s="16"/>
    </row>
    <row r="216" spans="26:26" s="15" customFormat="1" x14ac:dyDescent="0.2">
      <c r="Z216" s="16"/>
    </row>
    <row r="217" spans="26:26" s="15" customFormat="1" x14ac:dyDescent="0.2">
      <c r="Z217" s="16"/>
    </row>
    <row r="218" spans="26:26" s="15" customFormat="1" x14ac:dyDescent="0.2">
      <c r="Z218" s="16"/>
    </row>
    <row r="219" spans="26:26" s="15" customFormat="1" x14ac:dyDescent="0.2">
      <c r="Z219" s="16"/>
    </row>
    <row r="220" spans="26:26" s="15" customFormat="1" x14ac:dyDescent="0.2">
      <c r="Z220" s="16"/>
    </row>
    <row r="221" spans="26:26" s="15" customFormat="1" x14ac:dyDescent="0.2">
      <c r="Z221" s="16"/>
    </row>
    <row r="222" spans="26:26" s="15" customFormat="1" x14ac:dyDescent="0.2">
      <c r="Z222" s="16"/>
    </row>
    <row r="223" spans="26:26" s="15" customFormat="1" x14ac:dyDescent="0.2">
      <c r="Z223" s="16"/>
    </row>
    <row r="224" spans="26:26" s="15" customFormat="1" x14ac:dyDescent="0.2">
      <c r="Z224" s="16"/>
    </row>
    <row r="225" spans="26:26" s="15" customFormat="1" x14ac:dyDescent="0.2">
      <c r="Z225" s="16"/>
    </row>
    <row r="226" spans="26:26" s="15" customFormat="1" x14ac:dyDescent="0.2">
      <c r="Z226" s="16"/>
    </row>
    <row r="227" spans="26:26" s="15" customFormat="1" x14ac:dyDescent="0.2">
      <c r="Z227" s="16"/>
    </row>
    <row r="228" spans="26:26" s="15" customFormat="1" x14ac:dyDescent="0.2">
      <c r="Z228" s="16"/>
    </row>
    <row r="229" spans="26:26" s="15" customFormat="1" x14ac:dyDescent="0.2">
      <c r="Z229" s="16"/>
    </row>
    <row r="230" spans="26:26" s="15" customFormat="1" x14ac:dyDescent="0.2">
      <c r="Z230" s="16"/>
    </row>
    <row r="231" spans="26:26" s="15" customFormat="1" x14ac:dyDescent="0.2">
      <c r="Z231" s="5"/>
    </row>
    <row r="232" spans="26:26" s="15" customFormat="1" x14ac:dyDescent="0.2">
      <c r="Z232" s="5"/>
    </row>
    <row r="233" spans="26:26" s="15" customFormat="1" x14ac:dyDescent="0.2">
      <c r="Z233" s="5"/>
    </row>
    <row r="234" spans="26:26" s="15" customFormat="1" x14ac:dyDescent="0.2">
      <c r="Z234" s="5"/>
    </row>
    <row r="235" spans="26:26" s="15" customFormat="1" x14ac:dyDescent="0.2">
      <c r="Z235" s="5"/>
    </row>
    <row r="236" spans="26:26" s="15" customFormat="1" x14ac:dyDescent="0.2">
      <c r="Z236" s="5"/>
    </row>
    <row r="237" spans="26:26" s="15" customFormat="1" x14ac:dyDescent="0.2">
      <c r="Z237" s="5"/>
    </row>
    <row r="238" spans="26:26" s="15" customFormat="1" x14ac:dyDescent="0.2">
      <c r="Z238" s="5"/>
    </row>
    <row r="239" spans="26:26" s="15" customFormat="1" x14ac:dyDescent="0.2">
      <c r="Z239" s="5"/>
    </row>
    <row r="240" spans="26:26" s="15" customFormat="1" x14ac:dyDescent="0.2">
      <c r="Z240" s="5"/>
    </row>
    <row r="241" spans="26:26" s="15" customFormat="1" x14ac:dyDescent="0.2">
      <c r="Z241" s="5"/>
    </row>
    <row r="242" spans="26:26" s="15" customFormat="1" x14ac:dyDescent="0.2">
      <c r="Z242" s="5"/>
    </row>
    <row r="243" spans="26:26" s="15" customFormat="1" x14ac:dyDescent="0.2">
      <c r="Z243" s="5"/>
    </row>
    <row r="244" spans="26:26" s="15" customFormat="1" x14ac:dyDescent="0.2">
      <c r="Z244" s="5"/>
    </row>
    <row r="245" spans="26:26" s="15" customFormat="1" x14ac:dyDescent="0.2">
      <c r="Z245" s="5"/>
    </row>
    <row r="246" spans="26:26" s="15" customFormat="1" x14ac:dyDescent="0.2">
      <c r="Z246" s="5"/>
    </row>
    <row r="247" spans="26:26" s="15" customFormat="1" x14ac:dyDescent="0.2">
      <c r="Z247" s="5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A1:AA254"/>
  <sheetViews>
    <sheetView showGridLines="0" zoomScaleNormal="100" workbookViewId="0"/>
  </sheetViews>
  <sheetFormatPr defaultRowHeight="12.75" x14ac:dyDescent="0.2"/>
  <cols>
    <col min="1" max="1" width="0.85546875" style="31" customWidth="1"/>
    <col min="2" max="2" width="20.7109375" style="31" customWidth="1"/>
    <col min="3" max="11" width="10.7109375" style="31" customWidth="1"/>
    <col min="12" max="16384" width="9.140625" style="31"/>
  </cols>
  <sheetData>
    <row r="1" spans="1:27" s="4" customFormat="1" ht="15.75" customHeight="1" x14ac:dyDescent="0.2">
      <c r="A1" s="1" t="s">
        <v>186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5" customFormat="1" ht="25.5" x14ac:dyDescent="0.2">
      <c r="A2" s="6"/>
      <c r="B2" s="7"/>
      <c r="C2" s="8" t="s">
        <v>0</v>
      </c>
      <c r="D2" s="9"/>
      <c r="E2" s="9"/>
      <c r="F2" s="10" t="s">
        <v>1</v>
      </c>
      <c r="G2" s="11" t="s">
        <v>2</v>
      </c>
      <c r="H2" s="12" t="s">
        <v>3</v>
      </c>
      <c r="I2" s="13" t="s">
        <v>4</v>
      </c>
      <c r="J2" s="14"/>
      <c r="K2" s="14"/>
    </row>
    <row r="3" spans="1:27" s="15" customFormat="1" x14ac:dyDescent="0.2">
      <c r="A3" s="17"/>
      <c r="B3" s="18" t="s">
        <v>5</v>
      </c>
      <c r="C3" s="19" t="s">
        <v>157</v>
      </c>
      <c r="D3" s="19" t="s">
        <v>158</v>
      </c>
      <c r="E3" s="19" t="s">
        <v>159</v>
      </c>
      <c r="F3" s="173" t="s">
        <v>160</v>
      </c>
      <c r="G3" s="174"/>
      <c r="H3" s="175"/>
      <c r="I3" s="19" t="s">
        <v>161</v>
      </c>
      <c r="J3" s="19" t="s">
        <v>162</v>
      </c>
      <c r="K3" s="19" t="s">
        <v>163</v>
      </c>
    </row>
    <row r="4" spans="1:27" s="43" customFormat="1" ht="12.75" customHeight="1" x14ac:dyDescent="0.2">
      <c r="A4" s="41"/>
      <c r="B4" s="61" t="s">
        <v>23</v>
      </c>
      <c r="C4" s="52">
        <f>SUM(C5:C7)</f>
        <v>0</v>
      </c>
      <c r="D4" s="52">
        <f t="shared" ref="D4:K4" si="0">SUM(D5:D7)</f>
        <v>0</v>
      </c>
      <c r="E4" s="52">
        <f t="shared" si="0"/>
        <v>0</v>
      </c>
      <c r="F4" s="53">
        <f t="shared" si="0"/>
        <v>0</v>
      </c>
      <c r="G4" s="52">
        <f t="shared" si="0"/>
        <v>0</v>
      </c>
      <c r="H4" s="54">
        <f t="shared" si="0"/>
        <v>0</v>
      </c>
      <c r="I4" s="52">
        <f t="shared" si="0"/>
        <v>0</v>
      </c>
      <c r="J4" s="52">
        <f t="shared" si="0"/>
        <v>0</v>
      </c>
      <c r="K4" s="52">
        <f t="shared" si="0"/>
        <v>0</v>
      </c>
      <c r="AA4" s="26" t="s">
        <v>7</v>
      </c>
    </row>
    <row r="5" spans="1:27" s="15" customFormat="1" ht="12.75" customHeight="1" x14ac:dyDescent="0.2">
      <c r="A5" s="21"/>
      <c r="B5" s="22" t="s">
        <v>24</v>
      </c>
      <c r="C5" s="35">
        <v>0</v>
      </c>
      <c r="D5" s="34">
        <v>0</v>
      </c>
      <c r="E5" s="34">
        <v>0</v>
      </c>
      <c r="F5" s="35">
        <v>0</v>
      </c>
      <c r="G5" s="34">
        <v>0</v>
      </c>
      <c r="H5" s="36">
        <v>0</v>
      </c>
      <c r="I5" s="34">
        <v>0</v>
      </c>
      <c r="J5" s="34">
        <v>0</v>
      </c>
      <c r="K5" s="36">
        <v>0</v>
      </c>
      <c r="AA5" s="27">
        <v>18</v>
      </c>
    </row>
    <row r="6" spans="1:27" s="15" customFormat="1" ht="12.75" customHeight="1" x14ac:dyDescent="0.25">
      <c r="A6" s="32"/>
      <c r="B6" s="22" t="s">
        <v>25</v>
      </c>
      <c r="C6" s="24">
        <v>0</v>
      </c>
      <c r="D6" s="23">
        <v>0</v>
      </c>
      <c r="E6" s="23">
        <v>0</v>
      </c>
      <c r="F6" s="24">
        <v>0</v>
      </c>
      <c r="G6" s="23">
        <v>0</v>
      </c>
      <c r="H6" s="25">
        <v>0</v>
      </c>
      <c r="I6" s="23">
        <v>0</v>
      </c>
      <c r="J6" s="23">
        <v>0</v>
      </c>
      <c r="K6" s="25">
        <v>0</v>
      </c>
      <c r="AA6" s="26" t="s">
        <v>8</v>
      </c>
    </row>
    <row r="7" spans="1:27" s="15" customFormat="1" ht="12.75" customHeight="1" x14ac:dyDescent="0.2">
      <c r="A7" s="21"/>
      <c r="B7" s="22" t="s">
        <v>26</v>
      </c>
      <c r="C7" s="38">
        <v>0</v>
      </c>
      <c r="D7" s="39">
        <v>0</v>
      </c>
      <c r="E7" s="39">
        <v>0</v>
      </c>
      <c r="F7" s="38">
        <v>0</v>
      </c>
      <c r="G7" s="39">
        <v>0</v>
      </c>
      <c r="H7" s="40">
        <v>0</v>
      </c>
      <c r="I7" s="39">
        <v>0</v>
      </c>
      <c r="J7" s="39">
        <v>0</v>
      </c>
      <c r="K7" s="40">
        <v>0</v>
      </c>
      <c r="AA7" s="27">
        <v>0</v>
      </c>
    </row>
    <row r="8" spans="1:27" s="43" customFormat="1" ht="12.75" customHeight="1" x14ac:dyDescent="0.25">
      <c r="A8" s="62"/>
      <c r="B8" s="63" t="s">
        <v>27</v>
      </c>
      <c r="C8" s="52">
        <f>SUM(C9:C15)</f>
        <v>51143</v>
      </c>
      <c r="D8" s="52">
        <f t="shared" ref="D8:K8" si="1">SUM(D9:D15)</f>
        <v>55678</v>
      </c>
      <c r="E8" s="52">
        <f t="shared" si="1"/>
        <v>58856</v>
      </c>
      <c r="F8" s="53">
        <f t="shared" si="1"/>
        <v>100667</v>
      </c>
      <c r="G8" s="52">
        <f t="shared" si="1"/>
        <v>100145</v>
      </c>
      <c r="H8" s="54">
        <f t="shared" si="1"/>
        <v>99414</v>
      </c>
      <c r="I8" s="52">
        <f t="shared" si="1"/>
        <v>112142</v>
      </c>
      <c r="J8" s="52">
        <f t="shared" si="1"/>
        <v>117527.27715000001</v>
      </c>
      <c r="K8" s="52">
        <f t="shared" si="1"/>
        <v>123873.75011610001</v>
      </c>
      <c r="AA8" s="26" t="s">
        <v>9</v>
      </c>
    </row>
    <row r="9" spans="1:27" s="15" customFormat="1" ht="12.75" customHeight="1" x14ac:dyDescent="0.2">
      <c r="A9" s="21"/>
      <c r="B9" s="22" t="s">
        <v>28</v>
      </c>
      <c r="C9" s="35">
        <v>0</v>
      </c>
      <c r="D9" s="34">
        <v>0</v>
      </c>
      <c r="E9" s="34">
        <v>0</v>
      </c>
      <c r="F9" s="35">
        <v>0</v>
      </c>
      <c r="G9" s="34">
        <v>0</v>
      </c>
      <c r="H9" s="36">
        <v>0</v>
      </c>
      <c r="I9" s="34">
        <v>0</v>
      </c>
      <c r="J9" s="34">
        <v>0</v>
      </c>
      <c r="K9" s="36">
        <v>0</v>
      </c>
      <c r="AA9" s="15" t="s">
        <v>44</v>
      </c>
    </row>
    <row r="10" spans="1:27" s="15" customFormat="1" ht="12.75" customHeight="1" x14ac:dyDescent="0.2">
      <c r="A10" s="21"/>
      <c r="B10" s="22" t="s">
        <v>29</v>
      </c>
      <c r="C10" s="24">
        <v>0</v>
      </c>
      <c r="D10" s="23">
        <v>0</v>
      </c>
      <c r="E10" s="23">
        <v>0</v>
      </c>
      <c r="F10" s="24">
        <v>0</v>
      </c>
      <c r="G10" s="23">
        <v>0</v>
      </c>
      <c r="H10" s="25">
        <v>0</v>
      </c>
      <c r="I10" s="23">
        <v>0</v>
      </c>
      <c r="J10" s="23">
        <v>0</v>
      </c>
      <c r="K10" s="25">
        <v>0</v>
      </c>
    </row>
    <row r="11" spans="1:27" s="15" customFormat="1" ht="12.75" customHeight="1" x14ac:dyDescent="0.2">
      <c r="A11" s="21"/>
      <c r="B11" s="22" t="s">
        <v>30</v>
      </c>
      <c r="C11" s="24">
        <v>0</v>
      </c>
      <c r="D11" s="23">
        <v>0</v>
      </c>
      <c r="E11" s="23">
        <v>0</v>
      </c>
      <c r="F11" s="24">
        <v>0</v>
      </c>
      <c r="G11" s="23">
        <v>0</v>
      </c>
      <c r="H11" s="25">
        <v>0</v>
      </c>
      <c r="I11" s="23">
        <v>0</v>
      </c>
      <c r="J11" s="23">
        <v>0</v>
      </c>
      <c r="K11" s="25">
        <v>0</v>
      </c>
    </row>
    <row r="12" spans="1:27" s="15" customFormat="1" ht="12.75" customHeight="1" x14ac:dyDescent="0.25">
      <c r="A12" s="32"/>
      <c r="B12" s="22" t="s">
        <v>31</v>
      </c>
      <c r="C12" s="24">
        <v>0</v>
      </c>
      <c r="D12" s="23">
        <v>0</v>
      </c>
      <c r="E12" s="23">
        <v>0</v>
      </c>
      <c r="F12" s="24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</row>
    <row r="13" spans="1:27" s="15" customFormat="1" ht="12.75" customHeight="1" x14ac:dyDescent="0.2">
      <c r="A13" s="21"/>
      <c r="B13" s="22" t="s">
        <v>32</v>
      </c>
      <c r="C13" s="24">
        <v>0</v>
      </c>
      <c r="D13" s="23">
        <v>0</v>
      </c>
      <c r="E13" s="23">
        <v>0</v>
      </c>
      <c r="F13" s="24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</row>
    <row r="14" spans="1:27" s="15" customFormat="1" ht="12.75" customHeight="1" x14ac:dyDescent="0.2">
      <c r="A14" s="21"/>
      <c r="B14" s="22" t="s">
        <v>33</v>
      </c>
      <c r="C14" s="24">
        <v>51143</v>
      </c>
      <c r="D14" s="23">
        <v>55678</v>
      </c>
      <c r="E14" s="23">
        <v>58856</v>
      </c>
      <c r="F14" s="24">
        <v>100667</v>
      </c>
      <c r="G14" s="23">
        <v>100145</v>
      </c>
      <c r="H14" s="25">
        <v>99414</v>
      </c>
      <c r="I14" s="23">
        <v>112142</v>
      </c>
      <c r="J14" s="23">
        <v>117527.27715000001</v>
      </c>
      <c r="K14" s="25">
        <v>123873.75011610001</v>
      </c>
    </row>
    <row r="15" spans="1:27" s="15" customFormat="1" ht="12.75" customHeight="1" x14ac:dyDescent="0.2">
      <c r="A15" s="21"/>
      <c r="B15" s="22" t="s">
        <v>34</v>
      </c>
      <c r="C15" s="38">
        <v>0</v>
      </c>
      <c r="D15" s="39">
        <v>0</v>
      </c>
      <c r="E15" s="39">
        <v>0</v>
      </c>
      <c r="F15" s="38">
        <v>0</v>
      </c>
      <c r="G15" s="39">
        <v>0</v>
      </c>
      <c r="H15" s="40">
        <v>0</v>
      </c>
      <c r="I15" s="39">
        <v>0</v>
      </c>
      <c r="J15" s="39">
        <v>0</v>
      </c>
      <c r="K15" s="40">
        <v>0</v>
      </c>
    </row>
    <row r="16" spans="1:27" s="43" customFormat="1" ht="12.75" customHeight="1" x14ac:dyDescent="0.25">
      <c r="A16" s="62"/>
      <c r="B16" s="63" t="s">
        <v>35</v>
      </c>
      <c r="C16" s="52">
        <f>SUM(C17:C23)</f>
        <v>0</v>
      </c>
      <c r="D16" s="52">
        <f t="shared" ref="D16:K16" si="2">SUM(D17:D23)</f>
        <v>0</v>
      </c>
      <c r="E16" s="52">
        <f t="shared" si="2"/>
        <v>0</v>
      </c>
      <c r="F16" s="53">
        <f t="shared" si="2"/>
        <v>0</v>
      </c>
      <c r="G16" s="52">
        <f t="shared" si="2"/>
        <v>0</v>
      </c>
      <c r="H16" s="54">
        <f t="shared" si="2"/>
        <v>0</v>
      </c>
      <c r="I16" s="52">
        <f t="shared" si="2"/>
        <v>0</v>
      </c>
      <c r="J16" s="52">
        <f t="shared" si="2"/>
        <v>0</v>
      </c>
      <c r="K16" s="52">
        <f t="shared" si="2"/>
        <v>0</v>
      </c>
    </row>
    <row r="17" spans="1:11" s="15" customFormat="1" ht="12.75" customHeight="1" x14ac:dyDescent="0.2">
      <c r="A17" s="21"/>
      <c r="B17" s="22" t="s">
        <v>36</v>
      </c>
      <c r="C17" s="35">
        <v>0</v>
      </c>
      <c r="D17" s="34">
        <v>0</v>
      </c>
      <c r="E17" s="34">
        <v>0</v>
      </c>
      <c r="F17" s="35">
        <v>0</v>
      </c>
      <c r="G17" s="34">
        <v>0</v>
      </c>
      <c r="H17" s="36">
        <v>0</v>
      </c>
      <c r="I17" s="34">
        <v>0</v>
      </c>
      <c r="J17" s="34">
        <v>0</v>
      </c>
      <c r="K17" s="36">
        <v>0</v>
      </c>
    </row>
    <row r="18" spans="1:11" s="15" customFormat="1" ht="12.75" customHeight="1" x14ac:dyDescent="0.2">
      <c r="A18" s="21"/>
      <c r="B18" s="22" t="s">
        <v>37</v>
      </c>
      <c r="C18" s="24">
        <v>0</v>
      </c>
      <c r="D18" s="23">
        <v>0</v>
      </c>
      <c r="E18" s="23">
        <v>0</v>
      </c>
      <c r="F18" s="24">
        <v>0</v>
      </c>
      <c r="G18" s="23">
        <v>0</v>
      </c>
      <c r="H18" s="25">
        <v>0</v>
      </c>
      <c r="I18" s="23">
        <v>0</v>
      </c>
      <c r="J18" s="23">
        <v>0</v>
      </c>
      <c r="K18" s="25">
        <v>0</v>
      </c>
    </row>
    <row r="19" spans="1:11" s="15" customFormat="1" ht="12.75" customHeight="1" x14ac:dyDescent="0.2">
      <c r="A19" s="21"/>
      <c r="B19" s="22" t="s">
        <v>38</v>
      </c>
      <c r="C19" s="24">
        <v>0</v>
      </c>
      <c r="D19" s="23">
        <v>0</v>
      </c>
      <c r="E19" s="23">
        <v>0</v>
      </c>
      <c r="F19" s="24">
        <v>0</v>
      </c>
      <c r="G19" s="23">
        <v>0</v>
      </c>
      <c r="H19" s="25">
        <v>0</v>
      </c>
      <c r="I19" s="23">
        <v>0</v>
      </c>
      <c r="J19" s="23">
        <v>0</v>
      </c>
      <c r="K19" s="25">
        <v>0</v>
      </c>
    </row>
    <row r="20" spans="1:11" s="15" customFormat="1" ht="12.75" customHeight="1" x14ac:dyDescent="0.2">
      <c r="A20" s="21"/>
      <c r="B20" s="22" t="s">
        <v>39</v>
      </c>
      <c r="C20" s="24">
        <v>0</v>
      </c>
      <c r="D20" s="23">
        <v>0</v>
      </c>
      <c r="E20" s="23">
        <v>0</v>
      </c>
      <c r="F20" s="24">
        <v>0</v>
      </c>
      <c r="G20" s="23">
        <v>0</v>
      </c>
      <c r="H20" s="25">
        <v>0</v>
      </c>
      <c r="I20" s="23">
        <v>0</v>
      </c>
      <c r="J20" s="23">
        <v>0</v>
      </c>
      <c r="K20" s="25">
        <v>0</v>
      </c>
    </row>
    <row r="21" spans="1:11" s="15" customFormat="1" ht="12.75" customHeight="1" x14ac:dyDescent="0.2">
      <c r="A21" s="21"/>
      <c r="B21" s="22" t="s">
        <v>40</v>
      </c>
      <c r="C21" s="24">
        <v>0</v>
      </c>
      <c r="D21" s="23">
        <v>0</v>
      </c>
      <c r="E21" s="23">
        <v>0</v>
      </c>
      <c r="F21" s="24">
        <v>0</v>
      </c>
      <c r="G21" s="23">
        <v>0</v>
      </c>
      <c r="H21" s="25">
        <v>0</v>
      </c>
      <c r="I21" s="23">
        <v>0</v>
      </c>
      <c r="J21" s="23">
        <v>0</v>
      </c>
      <c r="K21" s="25">
        <v>0</v>
      </c>
    </row>
    <row r="22" spans="1:11" s="15" customFormat="1" ht="12.75" customHeight="1" x14ac:dyDescent="0.2">
      <c r="A22" s="21"/>
      <c r="B22" s="22" t="s">
        <v>41</v>
      </c>
      <c r="C22" s="24">
        <v>0</v>
      </c>
      <c r="D22" s="23">
        <v>0</v>
      </c>
      <c r="E22" s="23">
        <v>0</v>
      </c>
      <c r="F22" s="24">
        <v>0</v>
      </c>
      <c r="G22" s="23">
        <v>0</v>
      </c>
      <c r="H22" s="25">
        <v>0</v>
      </c>
      <c r="I22" s="23">
        <v>0</v>
      </c>
      <c r="J22" s="23">
        <v>0</v>
      </c>
      <c r="K22" s="25">
        <v>0</v>
      </c>
    </row>
    <row r="23" spans="1:11" s="15" customFormat="1" ht="12.75" customHeight="1" x14ac:dyDescent="0.25">
      <c r="A23" s="32"/>
      <c r="B23" s="22" t="s">
        <v>42</v>
      </c>
      <c r="C23" s="38">
        <v>0</v>
      </c>
      <c r="D23" s="39">
        <v>0</v>
      </c>
      <c r="E23" s="39">
        <v>0</v>
      </c>
      <c r="F23" s="38">
        <v>0</v>
      </c>
      <c r="G23" s="39">
        <v>0</v>
      </c>
      <c r="H23" s="40">
        <v>0</v>
      </c>
      <c r="I23" s="39">
        <v>0</v>
      </c>
      <c r="J23" s="39">
        <v>0</v>
      </c>
      <c r="K23" s="40">
        <v>0</v>
      </c>
    </row>
    <row r="24" spans="1:11" s="15" customFormat="1" ht="12.75" customHeight="1" x14ac:dyDescent="0.2">
      <c r="A24" s="21"/>
      <c r="B24" s="63" t="s">
        <v>43</v>
      </c>
      <c r="C24" s="52">
        <v>0</v>
      </c>
      <c r="D24" s="52">
        <v>0</v>
      </c>
      <c r="E24" s="52">
        <v>0</v>
      </c>
      <c r="F24" s="53">
        <v>0</v>
      </c>
      <c r="G24" s="52">
        <v>0</v>
      </c>
      <c r="H24" s="54">
        <v>0</v>
      </c>
      <c r="I24" s="52">
        <v>0</v>
      </c>
      <c r="J24" s="52">
        <v>0</v>
      </c>
      <c r="K24" s="52">
        <v>0</v>
      </c>
    </row>
    <row r="25" spans="1:11" s="15" customFormat="1" ht="5.0999999999999996" customHeight="1" x14ac:dyDescent="0.2">
      <c r="A25" s="21"/>
      <c r="B25" s="64" t="s">
        <v>44</v>
      </c>
      <c r="C25" s="49"/>
      <c r="D25" s="49"/>
      <c r="E25" s="49"/>
      <c r="F25" s="50"/>
      <c r="G25" s="49"/>
      <c r="H25" s="51"/>
      <c r="I25" s="49"/>
      <c r="J25" s="49"/>
      <c r="K25" s="49"/>
    </row>
    <row r="26" spans="1:11" s="15" customFormat="1" ht="12.75" customHeight="1" x14ac:dyDescent="0.25">
      <c r="A26" s="44"/>
      <c r="B26" s="45" t="s">
        <v>45</v>
      </c>
      <c r="C26" s="28">
        <f>+C4+C8+C16+C24</f>
        <v>51143</v>
      </c>
      <c r="D26" s="28">
        <f t="shared" ref="D26:K26" si="3">+D4+D8+D16+D24</f>
        <v>55678</v>
      </c>
      <c r="E26" s="28">
        <f t="shared" si="3"/>
        <v>58856</v>
      </c>
      <c r="F26" s="29">
        <f t="shared" si="3"/>
        <v>100667</v>
      </c>
      <c r="G26" s="28">
        <f t="shared" si="3"/>
        <v>100145</v>
      </c>
      <c r="H26" s="30">
        <f t="shared" si="3"/>
        <v>99414</v>
      </c>
      <c r="I26" s="28">
        <f t="shared" si="3"/>
        <v>112142</v>
      </c>
      <c r="J26" s="28">
        <f t="shared" si="3"/>
        <v>117527.27715000001</v>
      </c>
      <c r="K26" s="28">
        <f t="shared" si="3"/>
        <v>123873.75011610001</v>
      </c>
    </row>
    <row r="27" spans="1:11" s="15" customFormat="1" x14ac:dyDescent="0.2"/>
    <row r="28" spans="1:11" s="15" customFormat="1" x14ac:dyDescent="0.2">
      <c r="B28" s="22"/>
    </row>
    <row r="29" spans="1:11" s="15" customFormat="1" x14ac:dyDescent="0.2"/>
    <row r="30" spans="1:11" s="15" customFormat="1" x14ac:dyDescent="0.2"/>
    <row r="31" spans="1:11" s="15" customFormat="1" x14ac:dyDescent="0.2"/>
    <row r="32" spans="1:11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x14ac:dyDescent="0.2"/>
    <row r="4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C.2</vt:lpstr>
      <vt:lpstr>C.3</vt:lpstr>
      <vt:lpstr>C.4</vt:lpstr>
      <vt:lpstr>C.3.1</vt:lpstr>
      <vt:lpstr>C.4.1</vt:lpstr>
      <vt:lpstr>C.3.2</vt:lpstr>
      <vt:lpstr>C.4.2</vt:lpstr>
      <vt:lpstr>C.3.3</vt:lpstr>
      <vt:lpstr>C.4.3</vt:lpstr>
      <vt:lpstr>C.3.4</vt:lpstr>
      <vt:lpstr>C.4.4</vt:lpstr>
      <vt:lpstr>C.3.5</vt:lpstr>
      <vt:lpstr>C.4.5</vt:lpstr>
      <vt:lpstr>C.3.6</vt:lpstr>
      <vt:lpstr>C.4.6</vt:lpstr>
      <vt:lpstr>C.3.7</vt:lpstr>
      <vt:lpstr>C.4.7</vt:lpstr>
      <vt:lpstr>C.3.8</vt:lpstr>
      <vt:lpstr>C.4.8</vt:lpstr>
      <vt:lpstr>C.3.9</vt:lpstr>
      <vt:lpstr>C.4.9</vt:lpstr>
      <vt:lpstr>B.1</vt:lpstr>
      <vt:lpstr>B.2</vt:lpstr>
      <vt:lpstr>B.2.1</vt:lpstr>
      <vt:lpstr>B.2.2</vt:lpstr>
      <vt:lpstr>B.2.3</vt:lpstr>
      <vt:lpstr>B.2.4</vt:lpstr>
      <vt:lpstr>B.2.5</vt:lpstr>
      <vt:lpstr>B.2.6</vt:lpstr>
      <vt:lpstr>B.2.7</vt:lpstr>
      <vt:lpstr>B.2.8</vt:lpstr>
      <vt:lpstr>B.2.9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Andile Msane</dc:creator>
  <cp:lastModifiedBy>Jonathan Benjamin</cp:lastModifiedBy>
  <dcterms:created xsi:type="dcterms:W3CDTF">2014-05-28T12:40:12Z</dcterms:created>
  <dcterms:modified xsi:type="dcterms:W3CDTF">2014-05-30T07:47:16Z</dcterms:modified>
</cp:coreProperties>
</file>